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4"/>
  <fileSharing readOnlyRecommended="1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Users/redzajamil/Google Drive/Karting/S10 2019:20/"/>
    </mc:Choice>
  </mc:AlternateContent>
  <xr:revisionPtr revIDLastSave="0" documentId="8_{16AAE857-020A-8444-A394-96795A3FC25A}" xr6:coauthVersionLast="36" xr6:coauthVersionMax="36" xr10:uidLastSave="{00000000-0000-0000-0000-000000000000}"/>
  <bookViews>
    <workbookView xWindow="0" yWindow="460" windowWidth="25600" windowHeight="15540" tabRatio="943" activeTab="3" xr2:uid="{00000000-000D-0000-FFFF-FFFF00000000}"/>
  </bookViews>
  <sheets>
    <sheet name="Amateurs" sheetId="98" r:id="rId1"/>
    <sheet name="Masters" sheetId="99" r:id="rId2"/>
    <sheet name="Professionals" sheetId="1" r:id="rId3"/>
    <sheet name="Table Summary" sheetId="13" r:id="rId4"/>
    <sheet name="Drivers List" sheetId="109" r:id="rId5"/>
    <sheet name="Position Vs Points" sheetId="4" r:id="rId6"/>
    <sheet name="Violations Count" sheetId="25" r:id="rId7"/>
    <sheet name="ROUND 1" sheetId="89" r:id="rId8"/>
    <sheet name="ROUND 2" sheetId="107" r:id="rId9"/>
    <sheet name="ROUND 3" sheetId="108" r:id="rId10"/>
    <sheet name="ROUND 4" sheetId="102" r:id="rId11"/>
    <sheet name="ROUND 5" sheetId="110" r:id="rId12"/>
    <sheet name="ROUND 6" sheetId="104" r:id="rId13"/>
    <sheet name="ROUND 7" sheetId="105" r:id="rId14"/>
    <sheet name="ROUND 8" sheetId="106" r:id="rId15"/>
  </sheets>
  <definedNames>
    <definedName name="_xlnm._FilterDatabase" localSheetId="0" hidden="1">Amateurs!$B$4:$AW$53</definedName>
    <definedName name="_xlnm._FilterDatabase" localSheetId="1" hidden="1">Masters!$B$4:$AW$53</definedName>
    <definedName name="_xlnm._FilterDatabase" localSheetId="2" hidden="1">Professionals!$B$4:$AW$53</definedName>
    <definedName name="_xlnm._FilterDatabase" localSheetId="13" hidden="1">'ROUND 7'!$U$22:$AB$22</definedName>
    <definedName name="_xlnm.Print_Area" localSheetId="0">Amateurs!$A$1:$AZ$35</definedName>
    <definedName name="_xlnm.Print_Area" localSheetId="1">Masters!$A$1:$AZ$15</definedName>
    <definedName name="_xlnm.Print_Area" localSheetId="2">Professionals!$A$1:$AZ$17</definedName>
    <definedName name="_xlnm.Print_Area" localSheetId="7">'ROUND 1'!$A$1:$Q$36</definedName>
    <definedName name="_xlnm.Print_Area" localSheetId="8">'ROUND 2'!$A$1:$Q$36</definedName>
    <definedName name="_xlnm.Print_Area" localSheetId="9">'ROUND 3'!$A$1:$Q$36</definedName>
    <definedName name="_xlnm.Print_Area" localSheetId="10">'ROUND 4'!$A$1:$Q$36</definedName>
    <definedName name="_xlnm.Print_Area" localSheetId="11">'ROUND 5'!$A$1:$Q$36</definedName>
    <definedName name="_xlnm.Print_Area" localSheetId="12">'ROUND 6'!$A$1:$Q$17</definedName>
    <definedName name="_xlnm.Print_Area" localSheetId="13">'ROUND 7'!$A$1:$Q$19</definedName>
    <definedName name="_xlnm.Print_Area" localSheetId="14">'ROUND 8'!$A$1:$Q$13</definedName>
    <definedName name="_xlnm.Print_Titles" localSheetId="0">Amateurs!$1:$3</definedName>
    <definedName name="_xlnm.Print_Titles" localSheetId="1">Masters!$1:$3</definedName>
    <definedName name="_xlnm.Print_Titles" localSheetId="2">Professionals!$1:$3</definedName>
    <definedName name="_xlnm.Print_Titles" localSheetId="7">'ROUND 1'!$1:$1</definedName>
    <definedName name="_xlnm.Print_Titles" localSheetId="8">'ROUND 2'!$1:$1</definedName>
    <definedName name="_xlnm.Print_Titles" localSheetId="9">'ROUND 3'!$1:$1</definedName>
    <definedName name="_xlnm.Print_Titles" localSheetId="10">'ROUND 4'!$1:$1</definedName>
    <definedName name="_xlnm.Print_Titles" localSheetId="11">'ROUND 5'!$1:$1</definedName>
    <definedName name="_xlnm.Print_Titles" localSheetId="12">'ROUND 6'!$1:$1</definedName>
    <definedName name="_xlnm.Print_Titles" localSheetId="13">'ROUND 7'!$1:$1</definedName>
    <definedName name="_xlnm.Print_Titles" localSheetId="14">'ROUND 8'!$1:$1</definedName>
  </definedNames>
  <calcPr calcId="18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8" i="98" l="1"/>
  <c r="F37" i="98"/>
  <c r="F36" i="98"/>
  <c r="F35" i="98"/>
  <c r="F34" i="98"/>
  <c r="BF34" i="98"/>
  <c r="BG34" i="98"/>
  <c r="BH34" i="98"/>
  <c r="CK34" i="98" s="1"/>
  <c r="BI34" i="98"/>
  <c r="BJ34" i="98"/>
  <c r="BK34" i="98"/>
  <c r="BL34" i="98"/>
  <c r="BM34" i="98"/>
  <c r="BN34" i="98"/>
  <c r="BO34" i="98"/>
  <c r="BP34" i="98"/>
  <c r="BQ34" i="98"/>
  <c r="BR34" i="98"/>
  <c r="BS34" i="98"/>
  <c r="BT34" i="98"/>
  <c r="BU34" i="98"/>
  <c r="BX34" i="98"/>
  <c r="BY34" i="98"/>
  <c r="DF34" i="98" s="1"/>
  <c r="BZ34" i="98"/>
  <c r="CA34" i="98"/>
  <c r="CB34" i="98"/>
  <c r="CC34" i="98"/>
  <c r="CD34" i="98"/>
  <c r="CE34" i="98"/>
  <c r="CO34" i="98"/>
  <c r="CS34" i="98" l="1"/>
  <c r="CF34" i="98"/>
  <c r="CZ34" i="98"/>
  <c r="DB34" i="98"/>
  <c r="BV34" i="98"/>
  <c r="CW34" i="98"/>
  <c r="CI34" i="98"/>
  <c r="DE34" i="98"/>
  <c r="CV34" i="98"/>
  <c r="CR34" i="98"/>
  <c r="CJ34" i="98"/>
  <c r="DC34" i="98"/>
  <c r="CY34" i="98"/>
  <c r="CT34" i="98"/>
  <c r="CP34" i="98"/>
  <c r="CL34" i="98"/>
  <c r="CH34" i="98"/>
  <c r="DA34" i="98"/>
  <c r="CN34" i="98"/>
  <c r="DD34" i="98"/>
  <c r="CU34" i="98"/>
  <c r="CQ34" i="98"/>
  <c r="CM34" i="98"/>
  <c r="V80" i="110"/>
  <c r="W80" i="110" s="1"/>
  <c r="V81" i="110"/>
  <c r="W81" i="110" s="1"/>
  <c r="V82" i="110"/>
  <c r="Z82" i="110" s="1"/>
  <c r="W82" i="110"/>
  <c r="X82" i="110"/>
  <c r="Y82" i="110"/>
  <c r="V83" i="110"/>
  <c r="W83" i="110"/>
  <c r="X83" i="110"/>
  <c r="Y83" i="110"/>
  <c r="Z83" i="110"/>
  <c r="AA83" i="110"/>
  <c r="V84" i="110"/>
  <c r="W84" i="110"/>
  <c r="X84" i="110"/>
  <c r="Y84" i="110"/>
  <c r="Z84" i="110"/>
  <c r="AB84" i="110" s="1"/>
  <c r="AA84" i="110"/>
  <c r="V85" i="110"/>
  <c r="W85" i="110" s="1"/>
  <c r="V86" i="110"/>
  <c r="X86" i="110" s="1"/>
  <c r="W86" i="110"/>
  <c r="V87" i="110"/>
  <c r="Z87" i="110" s="1"/>
  <c r="W87" i="110"/>
  <c r="X87" i="110"/>
  <c r="Y87" i="110"/>
  <c r="V88" i="110"/>
  <c r="AA88" i="110" s="1"/>
  <c r="W88" i="110"/>
  <c r="X88" i="110"/>
  <c r="AB88" i="110" s="1"/>
  <c r="Y88" i="110"/>
  <c r="Z88" i="110"/>
  <c r="V89" i="110"/>
  <c r="W89" i="110"/>
  <c r="X89" i="110"/>
  <c r="Y89" i="110"/>
  <c r="Z89" i="110"/>
  <c r="AA89" i="110"/>
  <c r="V90" i="110"/>
  <c r="W90" i="110"/>
  <c r="X90" i="110"/>
  <c r="Y90" i="110"/>
  <c r="Z90" i="110"/>
  <c r="AA90" i="110"/>
  <c r="V91" i="110"/>
  <c r="W91" i="110" s="1"/>
  <c r="V92" i="110"/>
  <c r="Z92" i="110" s="1"/>
  <c r="AB92" i="110" s="1"/>
  <c r="W92" i="110"/>
  <c r="X92" i="110"/>
  <c r="Y92" i="110"/>
  <c r="V93" i="110"/>
  <c r="W93" i="110"/>
  <c r="X93" i="110"/>
  <c r="AB93" i="110" s="1"/>
  <c r="Y93" i="110"/>
  <c r="Z93" i="110"/>
  <c r="AA93" i="110"/>
  <c r="V94" i="110"/>
  <c r="W94" i="110"/>
  <c r="X94" i="110"/>
  <c r="Y94" i="110"/>
  <c r="Z94" i="110"/>
  <c r="AB94" i="110" s="1"/>
  <c r="AA94" i="110"/>
  <c r="V95" i="110"/>
  <c r="W95" i="110"/>
  <c r="X95" i="110"/>
  <c r="Y95" i="110"/>
  <c r="Z95" i="110"/>
  <c r="AA95" i="110"/>
  <c r="AB95" i="110"/>
  <c r="V96" i="110"/>
  <c r="W96" i="110" s="1"/>
  <c r="V97" i="110"/>
  <c r="W97" i="110" s="1"/>
  <c r="V98" i="110"/>
  <c r="Y98" i="110" s="1"/>
  <c r="W98" i="110"/>
  <c r="X98" i="110"/>
  <c r="V99" i="110"/>
  <c r="AA99" i="110" s="1"/>
  <c r="W99" i="110"/>
  <c r="X99" i="110"/>
  <c r="Y99" i="110"/>
  <c r="Z99" i="110"/>
  <c r="BB34" i="98" l="1"/>
  <c r="BA34" i="98"/>
  <c r="AV34" i="98" s="1"/>
  <c r="AB87" i="110"/>
  <c r="AB99" i="110"/>
  <c r="AB89" i="110"/>
  <c r="AB83" i="110"/>
  <c r="AA80" i="110"/>
  <c r="AA81" i="110"/>
  <c r="Z80" i="110"/>
  <c r="AA96" i="110"/>
  <c r="AA85" i="110"/>
  <c r="AA98" i="110"/>
  <c r="Z97" i="110"/>
  <c r="Y96" i="110"/>
  <c r="AB90" i="110"/>
  <c r="AA86" i="110"/>
  <c r="Z85" i="110"/>
  <c r="Z81" i="110"/>
  <c r="Y80" i="110"/>
  <c r="AA91" i="110"/>
  <c r="Z98" i="110"/>
  <c r="Y97" i="110"/>
  <c r="X96" i="110"/>
  <c r="AB96" i="110" s="1"/>
  <c r="AA92" i="110"/>
  <c r="AA82" i="110"/>
  <c r="Y81" i="110"/>
  <c r="X80" i="110"/>
  <c r="AB82" i="110"/>
  <c r="AA97" i="110"/>
  <c r="Z96" i="110"/>
  <c r="Z91" i="110"/>
  <c r="Y91" i="110"/>
  <c r="AA87" i="110"/>
  <c r="Z86" i="110"/>
  <c r="AB86" i="110" s="1"/>
  <c r="Y85" i="110"/>
  <c r="X97" i="110"/>
  <c r="AB97" i="110" s="1"/>
  <c r="X91" i="110"/>
  <c r="Y86" i="110"/>
  <c r="X85" i="110"/>
  <c r="X81" i="110"/>
  <c r="AB81" i="110" s="1"/>
  <c r="AB98" i="110"/>
  <c r="B7" i="13"/>
  <c r="B8" i="13"/>
  <c r="B9" i="13"/>
  <c r="B10" i="13"/>
  <c r="B11" i="13"/>
  <c r="B12" i="13"/>
  <c r="B13" i="13"/>
  <c r="B14" i="13"/>
  <c r="B15" i="13"/>
  <c r="B16" i="13"/>
  <c r="B17" i="13"/>
  <c r="B18" i="13"/>
  <c r="B19" i="13"/>
  <c r="B20" i="13"/>
  <c r="B21" i="13"/>
  <c r="B22" i="13"/>
  <c r="B23" i="13"/>
  <c r="H7" i="13"/>
  <c r="H8" i="13"/>
  <c r="H9" i="13"/>
  <c r="H10" i="13"/>
  <c r="H11" i="13"/>
  <c r="H12" i="13"/>
  <c r="H13" i="13"/>
  <c r="H14" i="13"/>
  <c r="H15" i="13"/>
  <c r="H16" i="13"/>
  <c r="H17" i="13"/>
  <c r="H18" i="13"/>
  <c r="H19" i="13"/>
  <c r="H20" i="13"/>
  <c r="H21" i="13"/>
  <c r="H22" i="13"/>
  <c r="H23" i="13"/>
  <c r="H24" i="13"/>
  <c r="H25" i="13"/>
  <c r="H26" i="13"/>
  <c r="H27" i="13"/>
  <c r="H28" i="13"/>
  <c r="H29" i="13"/>
  <c r="H30" i="13"/>
  <c r="H31" i="13"/>
  <c r="H32" i="13"/>
  <c r="H33" i="13"/>
  <c r="H34" i="13"/>
  <c r="H35" i="13"/>
  <c r="H36" i="13"/>
  <c r="H37" i="13"/>
  <c r="H38" i="13"/>
  <c r="H39" i="13"/>
  <c r="H40" i="13"/>
  <c r="H41" i="13"/>
  <c r="AB91" i="110" l="1"/>
  <c r="AB85" i="110"/>
  <c r="AB80" i="110"/>
  <c r="AB41" i="110"/>
  <c r="AB40" i="110"/>
  <c r="AB6" i="110"/>
  <c r="AB5" i="110"/>
  <c r="AB8" i="110"/>
  <c r="V49" i="110"/>
  <c r="X49" i="110" s="1"/>
  <c r="V21" i="110"/>
  <c r="X21" i="110" s="1"/>
  <c r="V20" i="110"/>
  <c r="AA20" i="110" s="1"/>
  <c r="V19" i="110"/>
  <c r="Z19" i="110" s="1"/>
  <c r="P76" i="110"/>
  <c r="P77" i="110" s="1"/>
  <c r="P78" i="110" s="1"/>
  <c r="P79" i="110" s="1"/>
  <c r="P80" i="110" s="1"/>
  <c r="P81" i="110" s="1"/>
  <c r="P82" i="110" s="1"/>
  <c r="P83" i="110" s="1"/>
  <c r="P84" i="110" s="1"/>
  <c r="P85" i="110" s="1"/>
  <c r="P86" i="110" s="1"/>
  <c r="P87" i="110" s="1"/>
  <c r="P88" i="110" s="1"/>
  <c r="P89" i="110" s="1"/>
  <c r="P90" i="110" s="1"/>
  <c r="P91" i="110" s="1"/>
  <c r="P92" i="110" s="1"/>
  <c r="P93" i="110" s="1"/>
  <c r="P94" i="110" s="1"/>
  <c r="P95" i="110" s="1"/>
  <c r="P96" i="110" s="1"/>
  <c r="P97" i="110" s="1"/>
  <c r="P98" i="110" s="1"/>
  <c r="P99" i="110" s="1"/>
  <c r="P100" i="110" s="1"/>
  <c r="P101" i="110" s="1"/>
  <c r="P102" i="110" s="1"/>
  <c r="P103" i="110" s="1"/>
  <c r="P104" i="110" s="1"/>
  <c r="I76" i="110"/>
  <c r="I77" i="110" s="1"/>
  <c r="I78" i="110" s="1"/>
  <c r="I79" i="110" s="1"/>
  <c r="I80" i="110" s="1"/>
  <c r="I81" i="110" s="1"/>
  <c r="I82" i="110" s="1"/>
  <c r="I83" i="110" s="1"/>
  <c r="I84" i="110" s="1"/>
  <c r="I85" i="110" s="1"/>
  <c r="I86" i="110" s="1"/>
  <c r="I87" i="110" s="1"/>
  <c r="I88" i="110" s="1"/>
  <c r="I89" i="110" s="1"/>
  <c r="I90" i="110" s="1"/>
  <c r="I91" i="110" s="1"/>
  <c r="I92" i="110" s="1"/>
  <c r="I93" i="110" s="1"/>
  <c r="I94" i="110" s="1"/>
  <c r="I95" i="110" s="1"/>
  <c r="I96" i="110" s="1"/>
  <c r="I97" i="110" s="1"/>
  <c r="I98" i="110" s="1"/>
  <c r="I99" i="110" s="1"/>
  <c r="I100" i="110" s="1"/>
  <c r="I101" i="110" s="1"/>
  <c r="I102" i="110" s="1"/>
  <c r="I103" i="110" s="1"/>
  <c r="I104" i="110" s="1"/>
  <c r="V104" i="110"/>
  <c r="X104" i="110" s="1"/>
  <c r="V103" i="110"/>
  <c r="Z103" i="110" s="1"/>
  <c r="V102" i="110"/>
  <c r="Z102" i="110" s="1"/>
  <c r="V101" i="110"/>
  <c r="Z101" i="110" s="1"/>
  <c r="V100" i="110"/>
  <c r="Z100" i="110" s="1"/>
  <c r="V69" i="110"/>
  <c r="Z69" i="110" s="1"/>
  <c r="V68" i="110"/>
  <c r="Z68" i="110" s="1"/>
  <c r="V67" i="110"/>
  <c r="W67" i="110" s="1"/>
  <c r="V66" i="110"/>
  <c r="AA66" i="110" s="1"/>
  <c r="V65" i="110"/>
  <c r="Z65" i="110" s="1"/>
  <c r="V64" i="110"/>
  <c r="X64" i="110" s="1"/>
  <c r="V63" i="110"/>
  <c r="W63" i="110" s="1"/>
  <c r="V62" i="110"/>
  <c r="W62" i="110" s="1"/>
  <c r="V61" i="110"/>
  <c r="Z61" i="110" s="1"/>
  <c r="V60" i="110"/>
  <c r="X60" i="110" s="1"/>
  <c r="V59" i="110"/>
  <c r="AA59" i="110" s="1"/>
  <c r="V58" i="110"/>
  <c r="AA58" i="110" s="1"/>
  <c r="V57" i="110"/>
  <c r="Z57" i="110" s="1"/>
  <c r="Y56" i="110"/>
  <c r="V56" i="110"/>
  <c r="Z56" i="110" s="1"/>
  <c r="V55" i="110"/>
  <c r="AA55" i="110" s="1"/>
  <c r="V54" i="110"/>
  <c r="Y54" i="110" s="1"/>
  <c r="V53" i="110"/>
  <c r="Z53" i="110" s="1"/>
  <c r="V52" i="110"/>
  <c r="Z52" i="110" s="1"/>
  <c r="V51" i="110"/>
  <c r="X51" i="110" s="1"/>
  <c r="V50" i="110"/>
  <c r="Y50" i="110" s="1"/>
  <c r="P41" i="110"/>
  <c r="P42" i="110" s="1"/>
  <c r="P43" i="110" s="1"/>
  <c r="P44" i="110" s="1"/>
  <c r="P45" i="110" s="1"/>
  <c r="P46" i="110" s="1"/>
  <c r="P47" i="110" s="1"/>
  <c r="P48" i="110" s="1"/>
  <c r="P49" i="110" s="1"/>
  <c r="P50" i="110" s="1"/>
  <c r="P51" i="110" s="1"/>
  <c r="P52" i="110" s="1"/>
  <c r="P53" i="110" s="1"/>
  <c r="P54" i="110" s="1"/>
  <c r="P55" i="110" s="1"/>
  <c r="P56" i="110" s="1"/>
  <c r="P57" i="110" s="1"/>
  <c r="P58" i="110" s="1"/>
  <c r="P59" i="110" s="1"/>
  <c r="P60" i="110" s="1"/>
  <c r="P61" i="110" s="1"/>
  <c r="P62" i="110" s="1"/>
  <c r="P63" i="110" s="1"/>
  <c r="P64" i="110" s="1"/>
  <c r="P65" i="110" s="1"/>
  <c r="P66" i="110" s="1"/>
  <c r="P67" i="110" s="1"/>
  <c r="P68" i="110" s="1"/>
  <c r="P69" i="110" s="1"/>
  <c r="I41" i="110"/>
  <c r="I42" i="110" s="1"/>
  <c r="I43" i="110" s="1"/>
  <c r="I44" i="110" s="1"/>
  <c r="I45" i="110" s="1"/>
  <c r="I46" i="110" s="1"/>
  <c r="I47" i="110" s="1"/>
  <c r="I48" i="110" s="1"/>
  <c r="I49" i="110" s="1"/>
  <c r="I50" i="110" s="1"/>
  <c r="I51" i="110" s="1"/>
  <c r="I52" i="110" s="1"/>
  <c r="I53" i="110" s="1"/>
  <c r="I54" i="110" s="1"/>
  <c r="I55" i="110" s="1"/>
  <c r="I56" i="110" s="1"/>
  <c r="I57" i="110" s="1"/>
  <c r="I58" i="110" s="1"/>
  <c r="I59" i="110" s="1"/>
  <c r="I60" i="110" s="1"/>
  <c r="I61" i="110" s="1"/>
  <c r="I62" i="110" s="1"/>
  <c r="I63" i="110" s="1"/>
  <c r="I64" i="110" s="1"/>
  <c r="I65" i="110" s="1"/>
  <c r="I66" i="110" s="1"/>
  <c r="I67" i="110" s="1"/>
  <c r="I68" i="110" s="1"/>
  <c r="I69" i="110" s="1"/>
  <c r="V34" i="110"/>
  <c r="Y34" i="110" s="1"/>
  <c r="V33" i="110"/>
  <c r="Z33" i="110" s="1"/>
  <c r="V32" i="110"/>
  <c r="Z32" i="110" s="1"/>
  <c r="V31" i="110"/>
  <c r="X31" i="110" s="1"/>
  <c r="V30" i="110"/>
  <c r="AA30" i="110" s="1"/>
  <c r="V29" i="110"/>
  <c r="X29" i="110" s="1"/>
  <c r="V28" i="110"/>
  <c r="Z28" i="110" s="1"/>
  <c r="V27" i="110"/>
  <c r="AA27" i="110" s="1"/>
  <c r="V26" i="110"/>
  <c r="Z26" i="110" s="1"/>
  <c r="V25" i="110"/>
  <c r="X25" i="110" s="1"/>
  <c r="V24" i="110"/>
  <c r="Z24" i="110" s="1"/>
  <c r="V23" i="110"/>
  <c r="Z23" i="110" s="1"/>
  <c r="V22" i="110"/>
  <c r="AA22" i="110" s="1"/>
  <c r="P6" i="110"/>
  <c r="P7" i="110" s="1"/>
  <c r="P8" i="110" s="1"/>
  <c r="P9" i="110" s="1"/>
  <c r="P10" i="110" s="1"/>
  <c r="P11" i="110" s="1"/>
  <c r="P12" i="110" s="1"/>
  <c r="P13" i="110" s="1"/>
  <c r="P14" i="110" s="1"/>
  <c r="P15" i="110" s="1"/>
  <c r="P16" i="110" s="1"/>
  <c r="P17" i="110" s="1"/>
  <c r="P18" i="110" s="1"/>
  <c r="P19" i="110" s="1"/>
  <c r="P20" i="110" s="1"/>
  <c r="P21" i="110" s="1"/>
  <c r="P22" i="110" s="1"/>
  <c r="P23" i="110" s="1"/>
  <c r="P24" i="110" s="1"/>
  <c r="P25" i="110" s="1"/>
  <c r="P26" i="110" s="1"/>
  <c r="P27" i="110" s="1"/>
  <c r="P28" i="110" s="1"/>
  <c r="P29" i="110" s="1"/>
  <c r="P30" i="110" s="1"/>
  <c r="P31" i="110" s="1"/>
  <c r="P32" i="110" s="1"/>
  <c r="P33" i="110" s="1"/>
  <c r="P34" i="110" s="1"/>
  <c r="I6" i="110"/>
  <c r="I7" i="110" s="1"/>
  <c r="I8" i="110" s="1"/>
  <c r="I9" i="110" s="1"/>
  <c r="I10" i="110" s="1"/>
  <c r="I11" i="110" s="1"/>
  <c r="I12" i="110" s="1"/>
  <c r="I13" i="110" s="1"/>
  <c r="I14" i="110" s="1"/>
  <c r="I15" i="110" s="1"/>
  <c r="I16" i="110" s="1"/>
  <c r="I17" i="110" s="1"/>
  <c r="I18" i="110" s="1"/>
  <c r="I19" i="110" s="1"/>
  <c r="I20" i="110" s="1"/>
  <c r="I21" i="110" s="1"/>
  <c r="I22" i="110" s="1"/>
  <c r="I23" i="110" s="1"/>
  <c r="I24" i="110" s="1"/>
  <c r="I25" i="110" s="1"/>
  <c r="I26" i="110" s="1"/>
  <c r="I27" i="110" s="1"/>
  <c r="I28" i="110" s="1"/>
  <c r="I29" i="110" s="1"/>
  <c r="I30" i="110" s="1"/>
  <c r="I31" i="110" s="1"/>
  <c r="I32" i="110" s="1"/>
  <c r="I33" i="110" s="1"/>
  <c r="I34" i="110" s="1"/>
  <c r="X56" i="110" l="1"/>
  <c r="Y63" i="110"/>
  <c r="W57" i="110"/>
  <c r="Z50" i="110"/>
  <c r="X61" i="110"/>
  <c r="X23" i="110"/>
  <c r="Y68" i="110"/>
  <c r="Y22" i="110"/>
  <c r="W28" i="110"/>
  <c r="Y60" i="110"/>
  <c r="W69" i="110"/>
  <c r="W34" i="110"/>
  <c r="X65" i="110"/>
  <c r="AB65" i="110" s="1"/>
  <c r="X69" i="110"/>
  <c r="X54" i="110"/>
  <c r="X57" i="110"/>
  <c r="Y31" i="110"/>
  <c r="Y57" i="110"/>
  <c r="Z62" i="110"/>
  <c r="Z31" i="110"/>
  <c r="X68" i="110"/>
  <c r="X28" i="110"/>
  <c r="Y30" i="110"/>
  <c r="Z34" i="110"/>
  <c r="AA62" i="110"/>
  <c r="Y64" i="110"/>
  <c r="Y69" i="110"/>
  <c r="Y28" i="110"/>
  <c r="W102" i="110"/>
  <c r="X20" i="110"/>
  <c r="Y49" i="110"/>
  <c r="AA102" i="110"/>
  <c r="Y20" i="110"/>
  <c r="AA24" i="110"/>
  <c r="AA33" i="110"/>
  <c r="AA101" i="110"/>
  <c r="AA19" i="110"/>
  <c r="W24" i="110"/>
  <c r="X27" i="110"/>
  <c r="W33" i="110"/>
  <c r="Z54" i="110"/>
  <c r="W58" i="110"/>
  <c r="W59" i="110"/>
  <c r="Z60" i="110"/>
  <c r="Y61" i="110"/>
  <c r="AA63" i="110"/>
  <c r="Z64" i="110"/>
  <c r="Y65" i="110"/>
  <c r="Y67" i="110"/>
  <c r="X100" i="110"/>
  <c r="AB100" i="110" s="1"/>
  <c r="W101" i="110"/>
  <c r="W19" i="110"/>
  <c r="Y21" i="110"/>
  <c r="X24" i="110"/>
  <c r="AB24" i="110" s="1"/>
  <c r="Y27" i="110"/>
  <c r="X33" i="110"/>
  <c r="Z58" i="110"/>
  <c r="AA61" i="110"/>
  <c r="AA65" i="110"/>
  <c r="AA67" i="110"/>
  <c r="Y100" i="110"/>
  <c r="X101" i="110"/>
  <c r="AB101" i="110" s="1"/>
  <c r="X19" i="110"/>
  <c r="AB19" i="110" s="1"/>
  <c r="Y23" i="110"/>
  <c r="Y24" i="110"/>
  <c r="Y26" i="110"/>
  <c r="AA28" i="110"/>
  <c r="Y33" i="110"/>
  <c r="X34" i="110"/>
  <c r="AB34" i="110" s="1"/>
  <c r="W54" i="110"/>
  <c r="AA57" i="110"/>
  <c r="W61" i="110"/>
  <c r="W65" i="110"/>
  <c r="AA69" i="110"/>
  <c r="Y101" i="110"/>
  <c r="X102" i="110"/>
  <c r="AB102" i="110" s="1"/>
  <c r="Y104" i="110"/>
  <c r="Y19" i="110"/>
  <c r="Z49" i="110"/>
  <c r="AB49" i="110" s="1"/>
  <c r="W49" i="110"/>
  <c r="AA49" i="110"/>
  <c r="Z21" i="110"/>
  <c r="AB21" i="110" s="1"/>
  <c r="Z20" i="110"/>
  <c r="AB20" i="110" s="1"/>
  <c r="W21" i="110"/>
  <c r="AA21" i="110"/>
  <c r="W20" i="110"/>
  <c r="X50" i="110"/>
  <c r="AB50" i="110" s="1"/>
  <c r="X53" i="110"/>
  <c r="AB53" i="110" s="1"/>
  <c r="Z51" i="110"/>
  <c r="AB51" i="110" s="1"/>
  <c r="Y53" i="110"/>
  <c r="AA53" i="110"/>
  <c r="W53" i="110"/>
  <c r="Y51" i="110"/>
  <c r="W50" i="110"/>
  <c r="AB68" i="110"/>
  <c r="AB56" i="110"/>
  <c r="AB28" i="110"/>
  <c r="AB69" i="110"/>
  <c r="AB33" i="110"/>
  <c r="AB23" i="110"/>
  <c r="W29" i="110"/>
  <c r="AA29" i="110"/>
  <c r="Z30" i="110"/>
  <c r="AA32" i="110"/>
  <c r="W32" i="110"/>
  <c r="W26" i="110"/>
  <c r="AA26" i="110"/>
  <c r="Z27" i="110"/>
  <c r="AB31" i="110"/>
  <c r="AA31" i="110"/>
  <c r="X32" i="110"/>
  <c r="AB32" i="110" s="1"/>
  <c r="X22" i="110"/>
  <c r="W23" i="110"/>
  <c r="AA23" i="110"/>
  <c r="Y25" i="110"/>
  <c r="X26" i="110"/>
  <c r="AB26" i="110" s="1"/>
  <c r="W27" i="110"/>
  <c r="Y29" i="110"/>
  <c r="X30" i="110"/>
  <c r="W31" i="110"/>
  <c r="Y32" i="110"/>
  <c r="AA34" i="110"/>
  <c r="AA50" i="110"/>
  <c r="W51" i="110"/>
  <c r="Y52" i="110"/>
  <c r="AA54" i="110"/>
  <c r="Y55" i="110"/>
  <c r="AB57" i="110"/>
  <c r="Y58" i="110"/>
  <c r="X58" i="110"/>
  <c r="AB60" i="110"/>
  <c r="X63" i="110"/>
  <c r="Z63" i="110"/>
  <c r="Z66" i="110"/>
  <c r="X59" i="110"/>
  <c r="Z59" i="110"/>
  <c r="Z29" i="110"/>
  <c r="AB29" i="110" s="1"/>
  <c r="Z22" i="110"/>
  <c r="W25" i="110"/>
  <c r="AA25" i="110"/>
  <c r="AA52" i="110"/>
  <c r="W52" i="110"/>
  <c r="X55" i="110"/>
  <c r="Z55" i="110"/>
  <c r="Y66" i="110"/>
  <c r="X66" i="110"/>
  <c r="Z25" i="110"/>
  <c r="AB25" i="110" s="1"/>
  <c r="W22" i="110"/>
  <c r="W30" i="110"/>
  <c r="AA51" i="110"/>
  <c r="X52" i="110"/>
  <c r="AB52" i="110" s="1"/>
  <c r="W55" i="110"/>
  <c r="Y59" i="110"/>
  <c r="AB61" i="110"/>
  <c r="Y62" i="110"/>
  <c r="X62" i="110"/>
  <c r="AB62" i="110" s="1"/>
  <c r="AB64" i="110"/>
  <c r="W66" i="110"/>
  <c r="X67" i="110"/>
  <c r="Z67" i="110"/>
  <c r="AA56" i="110"/>
  <c r="W56" i="110"/>
  <c r="AA60" i="110"/>
  <c r="W60" i="110"/>
  <c r="AA64" i="110"/>
  <c r="W64" i="110"/>
  <c r="AA68" i="110"/>
  <c r="W68" i="110"/>
  <c r="AA100" i="110"/>
  <c r="W100" i="110"/>
  <c r="Y103" i="110"/>
  <c r="X103" i="110"/>
  <c r="AB103" i="110" s="1"/>
  <c r="AA103" i="110"/>
  <c r="W103" i="110"/>
  <c r="Z104" i="110"/>
  <c r="AB104" i="110" s="1"/>
  <c r="Y102" i="110"/>
  <c r="W104" i="110"/>
  <c r="AA104" i="110"/>
  <c r="P6" i="102"/>
  <c r="P7" i="102" s="1"/>
  <c r="P8" i="102" s="1"/>
  <c r="P9" i="102" s="1"/>
  <c r="P10" i="102" s="1"/>
  <c r="P11" i="102" s="1"/>
  <c r="P12" i="102" s="1"/>
  <c r="P13" i="102" s="1"/>
  <c r="P14" i="102" s="1"/>
  <c r="P15" i="102" s="1"/>
  <c r="P16" i="102" s="1"/>
  <c r="P17" i="102" s="1"/>
  <c r="P18" i="102" s="1"/>
  <c r="P19" i="102" s="1"/>
  <c r="P20" i="102" s="1"/>
  <c r="P21" i="102" s="1"/>
  <c r="P22" i="102" s="1"/>
  <c r="P23" i="102" s="1"/>
  <c r="P24" i="102" s="1"/>
  <c r="P25" i="102" s="1"/>
  <c r="P26" i="102" s="1"/>
  <c r="P27" i="102" s="1"/>
  <c r="P28" i="102" s="1"/>
  <c r="P29" i="102" s="1"/>
  <c r="P30" i="102" s="1"/>
  <c r="P31" i="102" s="1"/>
  <c r="P32" i="102" s="1"/>
  <c r="P33" i="102" s="1"/>
  <c r="P34" i="102" s="1"/>
  <c r="I6" i="102"/>
  <c r="I7" i="102" s="1"/>
  <c r="P41" i="102"/>
  <c r="P42" i="102" s="1"/>
  <c r="P43" i="102" s="1"/>
  <c r="P44" i="102" s="1"/>
  <c r="P45" i="102" s="1"/>
  <c r="P46" i="102" s="1"/>
  <c r="P47" i="102" s="1"/>
  <c r="P48" i="102" s="1"/>
  <c r="P49" i="102" s="1"/>
  <c r="P50" i="102" s="1"/>
  <c r="P51" i="102" s="1"/>
  <c r="P52" i="102" s="1"/>
  <c r="P53" i="102" s="1"/>
  <c r="P54" i="102" s="1"/>
  <c r="P55" i="102" s="1"/>
  <c r="P56" i="102" s="1"/>
  <c r="P57" i="102" s="1"/>
  <c r="P58" i="102" s="1"/>
  <c r="P59" i="102" s="1"/>
  <c r="P60" i="102" s="1"/>
  <c r="P61" i="102" s="1"/>
  <c r="P62" i="102" s="1"/>
  <c r="P63" i="102" s="1"/>
  <c r="P64" i="102" s="1"/>
  <c r="P65" i="102" s="1"/>
  <c r="P66" i="102" s="1"/>
  <c r="P67" i="102" s="1"/>
  <c r="P68" i="102" s="1"/>
  <c r="P69" i="102" s="1"/>
  <c r="P76" i="102"/>
  <c r="P77" i="102" s="1"/>
  <c r="P78" i="102" s="1"/>
  <c r="P79" i="102" s="1"/>
  <c r="P80" i="102" s="1"/>
  <c r="P81" i="102" s="1"/>
  <c r="P82" i="102" s="1"/>
  <c r="P83" i="102" s="1"/>
  <c r="P84" i="102" s="1"/>
  <c r="P85" i="102" s="1"/>
  <c r="P86" i="102" s="1"/>
  <c r="P87" i="102" s="1"/>
  <c r="P88" i="102" s="1"/>
  <c r="P89" i="102" s="1"/>
  <c r="P90" i="102" s="1"/>
  <c r="P91" i="102" s="1"/>
  <c r="P92" i="102" s="1"/>
  <c r="P93" i="102" s="1"/>
  <c r="P94" i="102" s="1"/>
  <c r="P95" i="102" s="1"/>
  <c r="P96" i="102" s="1"/>
  <c r="P97" i="102" s="1"/>
  <c r="P98" i="102" s="1"/>
  <c r="P99" i="102" s="1"/>
  <c r="P100" i="102" s="1"/>
  <c r="P101" i="102" s="1"/>
  <c r="P102" i="102" s="1"/>
  <c r="P103" i="102" s="1"/>
  <c r="P104" i="102" s="1"/>
  <c r="I41" i="102"/>
  <c r="I42" i="102" s="1"/>
  <c r="I43" i="102" s="1"/>
  <c r="I44" i="102" s="1"/>
  <c r="I45" i="102" s="1"/>
  <c r="I46" i="102" s="1"/>
  <c r="I47" i="102" s="1"/>
  <c r="I48" i="102" s="1"/>
  <c r="I49" i="102" s="1"/>
  <c r="I50" i="102" s="1"/>
  <c r="I51" i="102" s="1"/>
  <c r="I52" i="102" s="1"/>
  <c r="I53" i="102" s="1"/>
  <c r="I54" i="102" s="1"/>
  <c r="I55" i="102" s="1"/>
  <c r="I56" i="102" s="1"/>
  <c r="I57" i="102" s="1"/>
  <c r="I58" i="102" s="1"/>
  <c r="I59" i="102" s="1"/>
  <c r="I60" i="102" s="1"/>
  <c r="I61" i="102" s="1"/>
  <c r="I62" i="102" s="1"/>
  <c r="I63" i="102" s="1"/>
  <c r="I64" i="102" s="1"/>
  <c r="I65" i="102" s="1"/>
  <c r="I66" i="102" s="1"/>
  <c r="I67" i="102" s="1"/>
  <c r="I68" i="102" s="1"/>
  <c r="I69" i="102" s="1"/>
  <c r="I76" i="102"/>
  <c r="I77" i="102" s="1"/>
  <c r="I78" i="102" s="1"/>
  <c r="I79" i="102" s="1"/>
  <c r="I80" i="102" s="1"/>
  <c r="I81" i="102" s="1"/>
  <c r="I82" i="102" s="1"/>
  <c r="I83" i="102" s="1"/>
  <c r="I84" i="102" s="1"/>
  <c r="I85" i="102" s="1"/>
  <c r="I86" i="102" s="1"/>
  <c r="I87" i="102" s="1"/>
  <c r="I88" i="102" s="1"/>
  <c r="I89" i="102" s="1"/>
  <c r="I90" i="102" s="1"/>
  <c r="I91" i="102" s="1"/>
  <c r="I92" i="102" s="1"/>
  <c r="I93" i="102" s="1"/>
  <c r="I94" i="102" s="1"/>
  <c r="I95" i="102" s="1"/>
  <c r="I96" i="102" s="1"/>
  <c r="I97" i="102" s="1"/>
  <c r="I98" i="102" s="1"/>
  <c r="I99" i="102" s="1"/>
  <c r="I100" i="102" s="1"/>
  <c r="I101" i="102" s="1"/>
  <c r="I102" i="102" s="1"/>
  <c r="I103" i="102" s="1"/>
  <c r="I104" i="102" s="1"/>
  <c r="V78" i="102"/>
  <c r="X78" i="102" s="1"/>
  <c r="Y45" i="102"/>
  <c r="V45" i="102"/>
  <c r="X45" i="102" s="1"/>
  <c r="V44" i="102"/>
  <c r="AA44" i="102" s="1"/>
  <c r="Y43" i="102"/>
  <c r="X43" i="102"/>
  <c r="V43" i="102"/>
  <c r="Z43" i="102" s="1"/>
  <c r="V27" i="102"/>
  <c r="X27" i="102" s="1"/>
  <c r="V26" i="102"/>
  <c r="AA26" i="102" s="1"/>
  <c r="V25" i="102"/>
  <c r="Z25" i="102" s="1"/>
  <c r="V24" i="102"/>
  <c r="Y24" i="102" s="1"/>
  <c r="V23" i="102"/>
  <c r="Y23" i="102" s="1"/>
  <c r="V22" i="102"/>
  <c r="AA22" i="102" s="1"/>
  <c r="V104" i="102"/>
  <c r="V103" i="102"/>
  <c r="AA103" i="102" s="1"/>
  <c r="Y102" i="102"/>
  <c r="X102" i="102"/>
  <c r="V102" i="102"/>
  <c r="Z102" i="102" s="1"/>
  <c r="V101" i="102"/>
  <c r="W101" i="102" s="1"/>
  <c r="V100" i="102"/>
  <c r="Z100" i="102" s="1"/>
  <c r="V99" i="102"/>
  <c r="AA99" i="102" s="1"/>
  <c r="V98" i="102"/>
  <c r="Z98" i="102" s="1"/>
  <c r="V97" i="102"/>
  <c r="Z97" i="102" s="1"/>
  <c r="V96" i="102"/>
  <c r="Z96" i="102" s="1"/>
  <c r="V95" i="102"/>
  <c r="AA95" i="102" s="1"/>
  <c r="V94" i="102"/>
  <c r="Z94" i="102" s="1"/>
  <c r="V93" i="102"/>
  <c r="W93" i="102" s="1"/>
  <c r="V92" i="102"/>
  <c r="Z92" i="102" s="1"/>
  <c r="V91" i="102"/>
  <c r="AA91" i="102" s="1"/>
  <c r="V90" i="102"/>
  <c r="Z90" i="102" s="1"/>
  <c r="V89" i="102"/>
  <c r="Y89" i="102" s="1"/>
  <c r="V88" i="102"/>
  <c r="X88" i="102" s="1"/>
  <c r="V87" i="102"/>
  <c r="Y87" i="102" s="1"/>
  <c r="V86" i="102"/>
  <c r="Z86" i="102" s="1"/>
  <c r="V85" i="102"/>
  <c r="Y85" i="102" s="1"/>
  <c r="V84" i="102"/>
  <c r="X84" i="102" s="1"/>
  <c r="V83" i="102"/>
  <c r="Z83" i="102" s="1"/>
  <c r="V82" i="102"/>
  <c r="Z82" i="102" s="1"/>
  <c r="V81" i="102"/>
  <c r="Y81" i="102" s="1"/>
  <c r="V80" i="102"/>
  <c r="X80" i="102" s="1"/>
  <c r="V79" i="102"/>
  <c r="Y79" i="102" s="1"/>
  <c r="V69" i="102"/>
  <c r="Y69" i="102" s="1"/>
  <c r="V68" i="102"/>
  <c r="X68" i="102" s="1"/>
  <c r="V67" i="102"/>
  <c r="Z67" i="102" s="1"/>
  <c r="V66" i="102"/>
  <c r="Z66" i="102" s="1"/>
  <c r="V65" i="102"/>
  <c r="Y65" i="102" s="1"/>
  <c r="V64" i="102"/>
  <c r="X64" i="102" s="1"/>
  <c r="V63" i="102"/>
  <c r="X63" i="102" s="1"/>
  <c r="V62" i="102"/>
  <c r="Z62" i="102" s="1"/>
  <c r="V61" i="102"/>
  <c r="Y61" i="102" s="1"/>
  <c r="W60" i="102"/>
  <c r="V60" i="102"/>
  <c r="X60" i="102" s="1"/>
  <c r="V59" i="102"/>
  <c r="Z59" i="102" s="1"/>
  <c r="W58" i="102"/>
  <c r="V58" i="102"/>
  <c r="Z58" i="102" s="1"/>
  <c r="V57" i="102"/>
  <c r="Y57" i="102" s="1"/>
  <c r="V56" i="102"/>
  <c r="X56" i="102" s="1"/>
  <c r="V55" i="102"/>
  <c r="V54" i="102"/>
  <c r="Z54" i="102" s="1"/>
  <c r="V53" i="102"/>
  <c r="Y53" i="102" s="1"/>
  <c r="W52" i="102"/>
  <c r="V52" i="102"/>
  <c r="X52" i="102" s="1"/>
  <c r="V51" i="102"/>
  <c r="Y51" i="102" s="1"/>
  <c r="W50" i="102"/>
  <c r="V50" i="102"/>
  <c r="Z50" i="102" s="1"/>
  <c r="V49" i="102"/>
  <c r="Y49" i="102" s="1"/>
  <c r="V48" i="102"/>
  <c r="X48" i="102" s="1"/>
  <c r="V47" i="102"/>
  <c r="Y47" i="102" s="1"/>
  <c r="V46" i="102"/>
  <c r="Z46" i="102" s="1"/>
  <c r="V34" i="102"/>
  <c r="Y34" i="102" s="1"/>
  <c r="V33" i="102"/>
  <c r="X33" i="102" s="1"/>
  <c r="V32" i="102"/>
  <c r="Z32" i="102" s="1"/>
  <c r="V31" i="102"/>
  <c r="Z31" i="102" s="1"/>
  <c r="V30" i="102"/>
  <c r="Y30" i="102" s="1"/>
  <c r="V29" i="102"/>
  <c r="Y29" i="102" s="1"/>
  <c r="V28" i="102"/>
  <c r="X28" i="102" s="1"/>
  <c r="AB27" i="110" l="1"/>
  <c r="AB58" i="110"/>
  <c r="AB54" i="110"/>
  <c r="W43" i="102"/>
  <c r="Z48" i="102"/>
  <c r="X50" i="102"/>
  <c r="Y52" i="102"/>
  <c r="X58" i="102"/>
  <c r="Y60" i="102"/>
  <c r="W102" i="102"/>
  <c r="AB30" i="110"/>
  <c r="AB67" i="110"/>
  <c r="AB66" i="110"/>
  <c r="AB55" i="110"/>
  <c r="AB63" i="110"/>
  <c r="AB22" i="110"/>
  <c r="AB59" i="110"/>
  <c r="Z56" i="102"/>
  <c r="W66" i="102"/>
  <c r="W68" i="102"/>
  <c r="W82" i="102"/>
  <c r="W84" i="102"/>
  <c r="W90" i="102"/>
  <c r="W94" i="102"/>
  <c r="AA97" i="102"/>
  <c r="X99" i="102"/>
  <c r="Z101" i="102"/>
  <c r="X44" i="102"/>
  <c r="W31" i="102"/>
  <c r="W33" i="102"/>
  <c r="X30" i="102"/>
  <c r="X31" i="102"/>
  <c r="Y32" i="102"/>
  <c r="Y33" i="102"/>
  <c r="Z64" i="102"/>
  <c r="AB64" i="102" s="1"/>
  <c r="X66" i="102"/>
  <c r="Y68" i="102"/>
  <c r="Z80" i="102"/>
  <c r="AB80" i="102" s="1"/>
  <c r="X82" i="102"/>
  <c r="AB82" i="102" s="1"/>
  <c r="Y84" i="102"/>
  <c r="X90" i="102"/>
  <c r="AB90" i="102" s="1"/>
  <c r="X94" i="102"/>
  <c r="AB94" i="102" s="1"/>
  <c r="Y96" i="102"/>
  <c r="Y99" i="102"/>
  <c r="AA101" i="102"/>
  <c r="Y27" i="102"/>
  <c r="Y78" i="102"/>
  <c r="AA31" i="102"/>
  <c r="Z30" i="102"/>
  <c r="Y31" i="102"/>
  <c r="Z33" i="102"/>
  <c r="AB33" i="102" s="1"/>
  <c r="Y90" i="102"/>
  <c r="Y94" i="102"/>
  <c r="Y98" i="102"/>
  <c r="Y25" i="102"/>
  <c r="AA43" i="102"/>
  <c r="W45" i="102"/>
  <c r="I8" i="102"/>
  <c r="X22" i="102"/>
  <c r="Y26" i="102"/>
  <c r="Y28" i="102"/>
  <c r="Y22" i="102"/>
  <c r="AB43" i="102"/>
  <c r="AA25" i="102"/>
  <c r="W25" i="102"/>
  <c r="X25" i="102"/>
  <c r="AB25" i="102" s="1"/>
  <c r="Z78" i="102"/>
  <c r="AB78" i="102" s="1"/>
  <c r="W78" i="102"/>
  <c r="AA78" i="102"/>
  <c r="Y44" i="102"/>
  <c r="Z45" i="102"/>
  <c r="AB45" i="102" s="1"/>
  <c r="Z44" i="102"/>
  <c r="AB44" i="102" s="1"/>
  <c r="AA45" i="102"/>
  <c r="W44" i="102"/>
  <c r="Z23" i="102"/>
  <c r="W24" i="102"/>
  <c r="AA24" i="102"/>
  <c r="Z27" i="102"/>
  <c r="AB27" i="102" s="1"/>
  <c r="Z24" i="102"/>
  <c r="Z22" i="102"/>
  <c r="W23" i="102"/>
  <c r="AA23" i="102"/>
  <c r="X24" i="102"/>
  <c r="Z26" i="102"/>
  <c r="W27" i="102"/>
  <c r="AA27" i="102"/>
  <c r="W22" i="102"/>
  <c r="W26" i="102"/>
  <c r="AB102" i="102"/>
  <c r="AA46" i="102"/>
  <c r="X49" i="102"/>
  <c r="W54" i="102"/>
  <c r="X57" i="102"/>
  <c r="Y59" i="102"/>
  <c r="Y67" i="102"/>
  <c r="X81" i="102"/>
  <c r="Y83" i="102"/>
  <c r="W86" i="102"/>
  <c r="X91" i="102"/>
  <c r="X95" i="102"/>
  <c r="AA98" i="102"/>
  <c r="X103" i="102"/>
  <c r="X46" i="102"/>
  <c r="AB46" i="102" s="1"/>
  <c r="Z49" i="102"/>
  <c r="Y50" i="102"/>
  <c r="Z51" i="102"/>
  <c r="Z52" i="102"/>
  <c r="AB52" i="102" s="1"/>
  <c r="X54" i="102"/>
  <c r="AB54" i="102" s="1"/>
  <c r="Z57" i="102"/>
  <c r="Y58" i="102"/>
  <c r="Z60" i="102"/>
  <c r="AB60" i="102" s="1"/>
  <c r="X62" i="102"/>
  <c r="AB62" i="102" s="1"/>
  <c r="Z65" i="102"/>
  <c r="Y66" i="102"/>
  <c r="Z68" i="102"/>
  <c r="AB68" i="102" s="1"/>
  <c r="Z81" i="102"/>
  <c r="Y82" i="102"/>
  <c r="Z84" i="102"/>
  <c r="AB84" i="102" s="1"/>
  <c r="X86" i="102"/>
  <c r="AB86" i="102" s="1"/>
  <c r="Z89" i="102"/>
  <c r="Y91" i="102"/>
  <c r="AA93" i="102"/>
  <c r="Y95" i="102"/>
  <c r="W98" i="102"/>
  <c r="AA102" i="102"/>
  <c r="Y103" i="102"/>
  <c r="AA54" i="102"/>
  <c r="AA62" i="102"/>
  <c r="AA86" i="102"/>
  <c r="W46" i="102"/>
  <c r="W62" i="102"/>
  <c r="X65" i="102"/>
  <c r="X89" i="102"/>
  <c r="AB31" i="102"/>
  <c r="Y46" i="102"/>
  <c r="AB50" i="102"/>
  <c r="AA50" i="102"/>
  <c r="Y54" i="102"/>
  <c r="AB58" i="102"/>
  <c r="AA58" i="102"/>
  <c r="Y62" i="102"/>
  <c r="AB66" i="102"/>
  <c r="AA66" i="102"/>
  <c r="AA82" i="102"/>
  <c r="Y86" i="102"/>
  <c r="Z88" i="102"/>
  <c r="AB88" i="102" s="1"/>
  <c r="AA90" i="102"/>
  <c r="AA94" i="102"/>
  <c r="X98" i="102"/>
  <c r="AB98" i="102" s="1"/>
  <c r="Z29" i="102"/>
  <c r="AA34" i="102"/>
  <c r="AA53" i="102"/>
  <c r="AA61" i="102"/>
  <c r="AA69" i="102"/>
  <c r="AA85" i="102"/>
  <c r="W29" i="102"/>
  <c r="X47" i="102"/>
  <c r="AA48" i="102"/>
  <c r="W53" i="102"/>
  <c r="AB56" i="102"/>
  <c r="AA64" i="102"/>
  <c r="W69" i="102"/>
  <c r="X87" i="102"/>
  <c r="X104" i="102"/>
  <c r="AA104" i="102"/>
  <c r="W104" i="102"/>
  <c r="W28" i="102"/>
  <c r="AA28" i="102"/>
  <c r="X29" i="102"/>
  <c r="AA32" i="102"/>
  <c r="W32" i="102"/>
  <c r="X34" i="102"/>
  <c r="W48" i="102"/>
  <c r="AA51" i="102"/>
  <c r="W51" i="102"/>
  <c r="AA57" i="102"/>
  <c r="AA65" i="102"/>
  <c r="X69" i="102"/>
  <c r="W80" i="102"/>
  <c r="X85" i="102"/>
  <c r="W88" i="102"/>
  <c r="AA89" i="102"/>
  <c r="X92" i="102"/>
  <c r="AB92" i="102" s="1"/>
  <c r="AA92" i="102"/>
  <c r="W92" i="102"/>
  <c r="Y97" i="102"/>
  <c r="X97" i="102"/>
  <c r="AB97" i="102" s="1"/>
  <c r="Y104" i="102"/>
  <c r="AA47" i="102"/>
  <c r="W47" i="102"/>
  <c r="AA55" i="102"/>
  <c r="W55" i="102"/>
  <c r="AA63" i="102"/>
  <c r="W63" i="102"/>
  <c r="AA79" i="102"/>
  <c r="W79" i="102"/>
  <c r="AA87" i="102"/>
  <c r="W87" i="102"/>
  <c r="X100" i="102"/>
  <c r="AB100" i="102" s="1"/>
  <c r="AA100" i="102"/>
  <c r="W100" i="102"/>
  <c r="Z28" i="102"/>
  <c r="AB28" i="102" s="1"/>
  <c r="AA29" i="102"/>
  <c r="W34" i="102"/>
  <c r="AB48" i="102"/>
  <c r="X55" i="102"/>
  <c r="AA56" i="102"/>
  <c r="W61" i="102"/>
  <c r="X79" i="102"/>
  <c r="AA80" i="102"/>
  <c r="W85" i="102"/>
  <c r="AA88" i="102"/>
  <c r="Y93" i="102"/>
  <c r="X93" i="102"/>
  <c r="Y100" i="102"/>
  <c r="AA30" i="102"/>
  <c r="AA49" i="102"/>
  <c r="X53" i="102"/>
  <c r="Y55" i="102"/>
  <c r="W56" i="102"/>
  <c r="AA59" i="102"/>
  <c r="W59" i="102"/>
  <c r="X61" i="102"/>
  <c r="Y63" i="102"/>
  <c r="W64" i="102"/>
  <c r="AA67" i="102"/>
  <c r="W67" i="102"/>
  <c r="AA81" i="102"/>
  <c r="AA83" i="102"/>
  <c r="W83" i="102"/>
  <c r="W30" i="102"/>
  <c r="X32" i="102"/>
  <c r="AB32" i="102" s="1"/>
  <c r="AA33" i="102"/>
  <c r="Z34" i="102"/>
  <c r="Z47" i="102"/>
  <c r="Y48" i="102"/>
  <c r="W49" i="102"/>
  <c r="X51" i="102"/>
  <c r="AA52" i="102"/>
  <c r="Z53" i="102"/>
  <c r="Z55" i="102"/>
  <c r="Y56" i="102"/>
  <c r="W57" i="102"/>
  <c r="X59" i="102"/>
  <c r="AB59" i="102" s="1"/>
  <c r="AA60" i="102"/>
  <c r="Z61" i="102"/>
  <c r="Z63" i="102"/>
  <c r="AB63" i="102" s="1"/>
  <c r="Y64" i="102"/>
  <c r="W65" i="102"/>
  <c r="X67" i="102"/>
  <c r="AB67" i="102" s="1"/>
  <c r="AA68" i="102"/>
  <c r="Z69" i="102"/>
  <c r="Z79" i="102"/>
  <c r="Y80" i="102"/>
  <c r="W81" i="102"/>
  <c r="X83" i="102"/>
  <c r="AB83" i="102" s="1"/>
  <c r="AA84" i="102"/>
  <c r="Z85" i="102"/>
  <c r="Z87" i="102"/>
  <c r="Y88" i="102"/>
  <c r="W89" i="102"/>
  <c r="Y92" i="102"/>
  <c r="Z93" i="102"/>
  <c r="X96" i="102"/>
  <c r="AB96" i="102" s="1"/>
  <c r="AA96" i="102"/>
  <c r="W96" i="102"/>
  <c r="W97" i="102"/>
  <c r="Y101" i="102"/>
  <c r="X101" i="102"/>
  <c r="Z104" i="102"/>
  <c r="Z91" i="102"/>
  <c r="Z95" i="102"/>
  <c r="AB95" i="102" s="1"/>
  <c r="Z99" i="102"/>
  <c r="AB99" i="102" s="1"/>
  <c r="Z103" i="102"/>
  <c r="W91" i="102"/>
  <c r="W95" i="102"/>
  <c r="W99" i="102"/>
  <c r="W103" i="102"/>
  <c r="AB30" i="102" l="1"/>
  <c r="AB101" i="102"/>
  <c r="AB103" i="102"/>
  <c r="I9" i="102"/>
  <c r="I10" i="102" s="1"/>
  <c r="AB22" i="102"/>
  <c r="AB24" i="102"/>
  <c r="AB49" i="102"/>
  <c r="AB51" i="102"/>
  <c r="AB57" i="102"/>
  <c r="AB91" i="102"/>
  <c r="AB29" i="102"/>
  <c r="AB89" i="102"/>
  <c r="AB81" i="102"/>
  <c r="AB65" i="102"/>
  <c r="AB61" i="102"/>
  <c r="AB104" i="102"/>
  <c r="AB47" i="102"/>
  <c r="AB53" i="102"/>
  <c r="AB79" i="102"/>
  <c r="AB55" i="102"/>
  <c r="AB85" i="102"/>
  <c r="AB34" i="102"/>
  <c r="AB87" i="102"/>
  <c r="AB93" i="102"/>
  <c r="AB69" i="102"/>
  <c r="I11" i="102" l="1"/>
  <c r="I12" i="102" l="1"/>
  <c r="I13" i="102" l="1"/>
  <c r="I14" i="102" l="1"/>
  <c r="I15" i="102" s="1"/>
  <c r="F18" i="1"/>
  <c r="F12" i="1"/>
  <c r="F9" i="1"/>
  <c r="F16" i="1"/>
  <c r="F13" i="1"/>
  <c r="F8" i="98"/>
  <c r="F6" i="98"/>
  <c r="I16" i="102" l="1"/>
  <c r="V104" i="108"/>
  <c r="X104" i="108" s="1"/>
  <c r="V103" i="108"/>
  <c r="AA103" i="108" s="1"/>
  <c r="Y102" i="108"/>
  <c r="V102" i="108"/>
  <c r="Z102" i="108" s="1"/>
  <c r="V101" i="108"/>
  <c r="Y101" i="108" s="1"/>
  <c r="V100" i="108"/>
  <c r="X100" i="108" s="1"/>
  <c r="V99" i="108"/>
  <c r="AA99" i="108" s="1"/>
  <c r="Y98" i="108"/>
  <c r="X98" i="108"/>
  <c r="V98" i="108"/>
  <c r="Z98" i="108" s="1"/>
  <c r="V97" i="108"/>
  <c r="Y97" i="108" s="1"/>
  <c r="Y96" i="108"/>
  <c r="V96" i="108"/>
  <c r="X96" i="108" s="1"/>
  <c r="V95" i="108"/>
  <c r="AA95" i="108" s="1"/>
  <c r="X94" i="108"/>
  <c r="W94" i="108"/>
  <c r="V94" i="108"/>
  <c r="Z94" i="108" s="1"/>
  <c r="V93" i="108"/>
  <c r="Y93" i="108" s="1"/>
  <c r="V92" i="108"/>
  <c r="X92" i="108" s="1"/>
  <c r="V91" i="108"/>
  <c r="AA91" i="108" s="1"/>
  <c r="V90" i="108"/>
  <c r="Z90" i="108" s="1"/>
  <c r="V89" i="108"/>
  <c r="Y89" i="108" s="1"/>
  <c r="V88" i="108"/>
  <c r="X88" i="108" s="1"/>
  <c r="Y87" i="108"/>
  <c r="X87" i="108"/>
  <c r="V87" i="108"/>
  <c r="AA87" i="108" s="1"/>
  <c r="Y86" i="108"/>
  <c r="V86" i="108"/>
  <c r="Z86" i="108" s="1"/>
  <c r="V85" i="108"/>
  <c r="Y85" i="108" s="1"/>
  <c r="V84" i="108"/>
  <c r="X84" i="108" s="1"/>
  <c r="Y83" i="108"/>
  <c r="X83" i="108"/>
  <c r="V83" i="108"/>
  <c r="AA83" i="108" s="1"/>
  <c r="Y82" i="108"/>
  <c r="X82" i="108"/>
  <c r="W82" i="108"/>
  <c r="V82" i="108"/>
  <c r="Z82" i="108" s="1"/>
  <c r="V81" i="108"/>
  <c r="Y81" i="108" s="1"/>
  <c r="Y80" i="108"/>
  <c r="V80" i="108"/>
  <c r="X80" i="108" s="1"/>
  <c r="V79" i="108"/>
  <c r="AA79" i="108" s="1"/>
  <c r="X78" i="108"/>
  <c r="W78" i="108"/>
  <c r="V78" i="108"/>
  <c r="Z78" i="108" s="1"/>
  <c r="V69" i="108"/>
  <c r="X69" i="108" s="1"/>
  <c r="Y68" i="108"/>
  <c r="X68" i="108"/>
  <c r="V68" i="108"/>
  <c r="AA68" i="108" s="1"/>
  <c r="V67" i="108"/>
  <c r="Z67" i="108" s="1"/>
  <c r="V66" i="108"/>
  <c r="Y66" i="108" s="1"/>
  <c r="Y65" i="108"/>
  <c r="V65" i="108"/>
  <c r="X65" i="108" s="1"/>
  <c r="Y64" i="108"/>
  <c r="X64" i="108"/>
  <c r="V64" i="108"/>
  <c r="AA64" i="108" s="1"/>
  <c r="X63" i="108"/>
  <c r="W63" i="108"/>
  <c r="V63" i="108"/>
  <c r="Z63" i="108" s="1"/>
  <c r="V62" i="108"/>
  <c r="Y62" i="108" s="1"/>
  <c r="Y61" i="108"/>
  <c r="V61" i="108"/>
  <c r="X61" i="108" s="1"/>
  <c r="V60" i="108"/>
  <c r="AA60" i="108" s="1"/>
  <c r="W59" i="108"/>
  <c r="V59" i="108"/>
  <c r="Z59" i="108" s="1"/>
  <c r="V58" i="108"/>
  <c r="Y58" i="108" s="1"/>
  <c r="V57" i="108"/>
  <c r="X57" i="108" s="1"/>
  <c r="V56" i="108"/>
  <c r="AA56" i="108" s="1"/>
  <c r="V55" i="108"/>
  <c r="Z55" i="108" s="1"/>
  <c r="V54" i="108"/>
  <c r="Y54" i="108" s="1"/>
  <c r="V53" i="108"/>
  <c r="X53" i="108" s="1"/>
  <c r="Y52" i="108"/>
  <c r="X52" i="108"/>
  <c r="V52" i="108"/>
  <c r="AA52" i="108" s="1"/>
  <c r="V51" i="108"/>
  <c r="Z51" i="108" s="1"/>
  <c r="V50" i="108"/>
  <c r="Y50" i="108" s="1"/>
  <c r="Y49" i="108"/>
  <c r="V49" i="108"/>
  <c r="X49" i="108" s="1"/>
  <c r="Y48" i="108"/>
  <c r="X48" i="108"/>
  <c r="V48" i="108"/>
  <c r="AA48" i="108" s="1"/>
  <c r="X47" i="108"/>
  <c r="W47" i="108"/>
  <c r="V47" i="108"/>
  <c r="Z47" i="108" s="1"/>
  <c r="V46" i="108"/>
  <c r="Y46" i="108" s="1"/>
  <c r="V19" i="108"/>
  <c r="Y19" i="108" s="1"/>
  <c r="V20" i="108"/>
  <c r="W20" i="108" s="1"/>
  <c r="V21" i="108"/>
  <c r="AA21" i="108" s="1"/>
  <c r="V22" i="108"/>
  <c r="X22" i="108" s="1"/>
  <c r="V23" i="108"/>
  <c r="Y23" i="108" s="1"/>
  <c r="V24" i="108"/>
  <c r="Z24" i="108" s="1"/>
  <c r="V25" i="108"/>
  <c r="AA25" i="108" s="1"/>
  <c r="V26" i="108"/>
  <c r="AA26" i="108" s="1"/>
  <c r="V27" i="108"/>
  <c r="Y27" i="108" s="1"/>
  <c r="V28" i="108"/>
  <c r="X28" i="108" s="1"/>
  <c r="V29" i="108"/>
  <c r="Z29" i="108" s="1"/>
  <c r="V30" i="108"/>
  <c r="AA30" i="108" s="1"/>
  <c r="V31" i="108"/>
  <c r="Z31" i="108" s="1"/>
  <c r="V32" i="108"/>
  <c r="X32" i="108" s="1"/>
  <c r="V33" i="108"/>
  <c r="Z33" i="108" s="1"/>
  <c r="V34" i="108"/>
  <c r="AA34" i="108" s="1"/>
  <c r="X103" i="108" l="1"/>
  <c r="Y47" i="108"/>
  <c r="Y51" i="108"/>
  <c r="X59" i="108"/>
  <c r="Y63" i="108"/>
  <c r="Y67" i="108"/>
  <c r="Y84" i="108"/>
  <c r="X99" i="108"/>
  <c r="Y103" i="108"/>
  <c r="Y99" i="108"/>
  <c r="AA90" i="108"/>
  <c r="AA51" i="108"/>
  <c r="Y57" i="108"/>
  <c r="AA86" i="108"/>
  <c r="W90" i="108"/>
  <c r="Y92" i="108"/>
  <c r="X95" i="108"/>
  <c r="AA102" i="108"/>
  <c r="AA47" i="108"/>
  <c r="W51" i="108"/>
  <c r="Y53" i="108"/>
  <c r="X55" i="108"/>
  <c r="X56" i="108"/>
  <c r="Y59" i="108"/>
  <c r="Y60" i="108"/>
  <c r="AA63" i="108"/>
  <c r="W67" i="108"/>
  <c r="Y69" i="108"/>
  <c r="Y78" i="108"/>
  <c r="Y79" i="108"/>
  <c r="AA82" i="108"/>
  <c r="W86" i="108"/>
  <c r="Y88" i="108"/>
  <c r="X90" i="108"/>
  <c r="AB90" i="108" s="1"/>
  <c r="X91" i="108"/>
  <c r="Y94" i="108"/>
  <c r="Y95" i="108"/>
  <c r="AA98" i="108"/>
  <c r="W102" i="108"/>
  <c r="Y104" i="108"/>
  <c r="AA55" i="108"/>
  <c r="W55" i="108"/>
  <c r="X60" i="108"/>
  <c r="AA67" i="108"/>
  <c r="X79" i="108"/>
  <c r="X51" i="108"/>
  <c r="AB51" i="108" s="1"/>
  <c r="Y55" i="108"/>
  <c r="Y56" i="108"/>
  <c r="AA59" i="108"/>
  <c r="X67" i="108"/>
  <c r="AB67" i="108" s="1"/>
  <c r="AA78" i="108"/>
  <c r="X86" i="108"/>
  <c r="AB86" i="108" s="1"/>
  <c r="Y90" i="108"/>
  <c r="Y91" i="108"/>
  <c r="AA94" i="108"/>
  <c r="W98" i="108"/>
  <c r="Y100" i="108"/>
  <c r="X102" i="108"/>
  <c r="AB102" i="108" s="1"/>
  <c r="I17" i="102"/>
  <c r="W31" i="108"/>
  <c r="Y28" i="108"/>
  <c r="AA33" i="108"/>
  <c r="X31" i="108"/>
  <c r="Y32" i="108"/>
  <c r="Z19" i="108"/>
  <c r="AA29" i="108"/>
  <c r="Y33" i="108"/>
  <c r="AA32" i="108"/>
  <c r="X27" i="108"/>
  <c r="Y29" i="108"/>
  <c r="AA28" i="108"/>
  <c r="W26" i="108"/>
  <c r="Z34" i="108"/>
  <c r="Z30" i="108"/>
  <c r="W30" i="108"/>
  <c r="W22" i="108"/>
  <c r="X34" i="108"/>
  <c r="AB34" i="108" s="1"/>
  <c r="X30" i="108"/>
  <c r="AB30" i="108" s="1"/>
  <c r="W33" i="108"/>
  <c r="W29" i="108"/>
  <c r="X33" i="108"/>
  <c r="AB33" i="108" s="1"/>
  <c r="X29" i="108"/>
  <c r="AB29" i="108" s="1"/>
  <c r="Y31" i="108"/>
  <c r="Y26" i="108"/>
  <c r="Z32" i="108"/>
  <c r="AB32" i="108" s="1"/>
  <c r="Z28" i="108"/>
  <c r="AB28" i="108" s="1"/>
  <c r="AA31" i="108"/>
  <c r="AA24" i="108"/>
  <c r="W34" i="108"/>
  <c r="W32" i="108"/>
  <c r="W28" i="108"/>
  <c r="Y34" i="108"/>
  <c r="Y30" i="108"/>
  <c r="Y22" i="108"/>
  <c r="Z23" i="108"/>
  <c r="AA19" i="108"/>
  <c r="AB47" i="108"/>
  <c r="AB63" i="108"/>
  <c r="AB59" i="108"/>
  <c r="AB82" i="108"/>
  <c r="AB98" i="108"/>
  <c r="AB31" i="108"/>
  <c r="X26" i="108"/>
  <c r="Z27" i="108"/>
  <c r="Z26" i="108"/>
  <c r="AA27" i="108"/>
  <c r="W27" i="108"/>
  <c r="X21" i="108"/>
  <c r="Y21" i="108"/>
  <c r="W21" i="108"/>
  <c r="X20" i="108"/>
  <c r="Y20" i="108"/>
  <c r="Z21" i="108"/>
  <c r="W19" i="108"/>
  <c r="X19" i="108"/>
  <c r="AB19" i="108" s="1"/>
  <c r="Z20" i="108"/>
  <c r="AA20" i="108"/>
  <c r="X25" i="108"/>
  <c r="W25" i="108"/>
  <c r="X24" i="108"/>
  <c r="AB24" i="108" s="1"/>
  <c r="Y25" i="108"/>
  <c r="Z22" i="108"/>
  <c r="AB22" i="108" s="1"/>
  <c r="AA23" i="108"/>
  <c r="W24" i="108"/>
  <c r="X23" i="108"/>
  <c r="Y24" i="108"/>
  <c r="Z25" i="108"/>
  <c r="AA22" i="108"/>
  <c r="W23" i="108"/>
  <c r="AB78" i="108"/>
  <c r="AB94" i="108"/>
  <c r="Z81" i="108"/>
  <c r="Z93" i="108"/>
  <c r="Z101" i="108"/>
  <c r="W81" i="108"/>
  <c r="AA81" i="108"/>
  <c r="Z84" i="108"/>
  <c r="AB84" i="108" s="1"/>
  <c r="AA85" i="108"/>
  <c r="W89" i="108"/>
  <c r="Z92" i="108"/>
  <c r="AB92" i="108" s="1"/>
  <c r="W93" i="108"/>
  <c r="AA93" i="108"/>
  <c r="Z96" i="108"/>
  <c r="AB96" i="108" s="1"/>
  <c r="AA97" i="108"/>
  <c r="AA101" i="108"/>
  <c r="Z104" i="108"/>
  <c r="AB104" i="108" s="1"/>
  <c r="Z83" i="108"/>
  <c r="AB83" i="108" s="1"/>
  <c r="W84" i="108"/>
  <c r="AA84" i="108"/>
  <c r="X85" i="108"/>
  <c r="Z87" i="108"/>
  <c r="AB87" i="108" s="1"/>
  <c r="W88" i="108"/>
  <c r="AA88" i="108"/>
  <c r="X89" i="108"/>
  <c r="Z91" i="108"/>
  <c r="AB91" i="108" s="1"/>
  <c r="W92" i="108"/>
  <c r="AA92" i="108"/>
  <c r="X93" i="108"/>
  <c r="Z95" i="108"/>
  <c r="AB95" i="108" s="1"/>
  <c r="W96" i="108"/>
  <c r="AA96" i="108"/>
  <c r="X97" i="108"/>
  <c r="Z99" i="108"/>
  <c r="W100" i="108"/>
  <c r="AA100" i="108"/>
  <c r="X101" i="108"/>
  <c r="AB101" i="108" s="1"/>
  <c r="Z103" i="108"/>
  <c r="AB103" i="108" s="1"/>
  <c r="W104" i="108"/>
  <c r="AA104" i="108"/>
  <c r="Z85" i="108"/>
  <c r="Z89" i="108"/>
  <c r="Z97" i="108"/>
  <c r="Z80" i="108"/>
  <c r="AB80" i="108" s="1"/>
  <c r="W85" i="108"/>
  <c r="Z88" i="108"/>
  <c r="AB88" i="108" s="1"/>
  <c r="AA89" i="108"/>
  <c r="W97" i="108"/>
  <c r="Z100" i="108"/>
  <c r="AB100" i="108" s="1"/>
  <c r="W101" i="108"/>
  <c r="Z79" i="108"/>
  <c r="W80" i="108"/>
  <c r="AA80" i="108"/>
  <c r="X81" i="108"/>
  <c r="W79" i="108"/>
  <c r="W83" i="108"/>
  <c r="W87" i="108"/>
  <c r="W91" i="108"/>
  <c r="W95" i="108"/>
  <c r="W99" i="108"/>
  <c r="W103" i="108"/>
  <c r="AB55" i="108"/>
  <c r="Z54" i="108"/>
  <c r="Z66" i="108"/>
  <c r="Z53" i="108"/>
  <c r="AB53" i="108" s="1"/>
  <c r="W54" i="108"/>
  <c r="AA54" i="108"/>
  <c r="Z65" i="108"/>
  <c r="AB65" i="108" s="1"/>
  <c r="W66" i="108"/>
  <c r="AA66" i="108"/>
  <c r="Z69" i="108"/>
  <c r="AB69" i="108" s="1"/>
  <c r="Z50" i="108"/>
  <c r="Z49" i="108"/>
  <c r="AB49" i="108" s="1"/>
  <c r="W50" i="108"/>
  <c r="AA50" i="108"/>
  <c r="Z61" i="108"/>
  <c r="AB61" i="108" s="1"/>
  <c r="W62" i="108"/>
  <c r="AA62" i="108"/>
  <c r="Z48" i="108"/>
  <c r="AB48" i="108" s="1"/>
  <c r="W49" i="108"/>
  <c r="AA49" i="108"/>
  <c r="X50" i="108"/>
  <c r="Z52" i="108"/>
  <c r="AB52" i="108" s="1"/>
  <c r="W53" i="108"/>
  <c r="AA53" i="108"/>
  <c r="X54" i="108"/>
  <c r="W57" i="108"/>
  <c r="AA57" i="108"/>
  <c r="X58" i="108"/>
  <c r="Z60" i="108"/>
  <c r="AB60" i="108" s="1"/>
  <c r="W61" i="108"/>
  <c r="AA61" i="108"/>
  <c r="X62" i="108"/>
  <c r="Z64" i="108"/>
  <c r="AB64" i="108" s="1"/>
  <c r="W65" i="108"/>
  <c r="AA65" i="108"/>
  <c r="X66" i="108"/>
  <c r="Z68" i="108"/>
  <c r="AB68" i="108" s="1"/>
  <c r="W69" i="108"/>
  <c r="AA69" i="108"/>
  <c r="Z46" i="108"/>
  <c r="Z58" i="108"/>
  <c r="Z62" i="108"/>
  <c r="W46" i="108"/>
  <c r="AA46" i="108"/>
  <c r="Z57" i="108"/>
  <c r="AB57" i="108" s="1"/>
  <c r="W58" i="108"/>
  <c r="AA58" i="108"/>
  <c r="X46" i="108"/>
  <c r="Z56" i="108"/>
  <c r="AB56" i="108" s="1"/>
  <c r="W48" i="108"/>
  <c r="W52" i="108"/>
  <c r="W56" i="108"/>
  <c r="W60" i="108"/>
  <c r="W64" i="108"/>
  <c r="W68" i="108"/>
  <c r="N8" i="13"/>
  <c r="N9" i="13"/>
  <c r="N10" i="13"/>
  <c r="N11" i="13"/>
  <c r="N12" i="13"/>
  <c r="N13" i="13"/>
  <c r="N14" i="13"/>
  <c r="N15" i="13"/>
  <c r="N16" i="13"/>
  <c r="N17" i="13"/>
  <c r="N18" i="13"/>
  <c r="N19" i="13"/>
  <c r="N20" i="13"/>
  <c r="N21" i="13"/>
  <c r="N22" i="13"/>
  <c r="N23" i="13"/>
  <c r="N24" i="13"/>
  <c r="N25" i="13"/>
  <c r="N26" i="13"/>
  <c r="N27" i="13"/>
  <c r="N28" i="13"/>
  <c r="N29" i="13"/>
  <c r="N30" i="13"/>
  <c r="N31" i="13"/>
  <c r="N32" i="13"/>
  <c r="N33" i="13"/>
  <c r="N34" i="13"/>
  <c r="N35" i="13"/>
  <c r="N36" i="13"/>
  <c r="N37" i="13"/>
  <c r="N38" i="13"/>
  <c r="N39" i="13"/>
  <c r="N40" i="13"/>
  <c r="N41" i="13"/>
  <c r="N42" i="13"/>
  <c r="N43" i="13"/>
  <c r="N44" i="13"/>
  <c r="N45" i="13"/>
  <c r="N46" i="13"/>
  <c r="N47" i="13"/>
  <c r="N48" i="13"/>
  <c r="N49" i="13"/>
  <c r="N50" i="13"/>
  <c r="N51" i="13"/>
  <c r="N52" i="13"/>
  <c r="N53" i="13"/>
  <c r="N54" i="13"/>
  <c r="N55" i="13"/>
  <c r="N56" i="13"/>
  <c r="N7" i="13"/>
  <c r="F7" i="1"/>
  <c r="AB99" i="108" l="1"/>
  <c r="AB54" i="108"/>
  <c r="AB79" i="108"/>
  <c r="I18" i="102"/>
  <c r="AB23" i="108"/>
  <c r="AB27" i="108"/>
  <c r="AB50" i="108"/>
  <c r="AB81" i="108"/>
  <c r="AB66" i="108"/>
  <c r="AB20" i="108"/>
  <c r="AB97" i="108"/>
  <c r="AB93" i="108"/>
  <c r="AB46" i="108"/>
  <c r="AB26" i="108"/>
  <c r="AB21" i="108"/>
  <c r="AB25" i="108"/>
  <c r="AB89" i="108"/>
  <c r="AB85" i="108"/>
  <c r="AB62" i="108"/>
  <c r="AB58" i="108"/>
  <c r="H42" i="13"/>
  <c r="H43" i="13"/>
  <c r="H44" i="13"/>
  <c r="H45" i="13"/>
  <c r="H46" i="13"/>
  <c r="H47" i="13"/>
  <c r="H48" i="13"/>
  <c r="H49" i="13"/>
  <c r="H50" i="13"/>
  <c r="H51" i="13"/>
  <c r="H52" i="13"/>
  <c r="H53" i="13"/>
  <c r="H54" i="13"/>
  <c r="H55" i="13"/>
  <c r="H56" i="13"/>
  <c r="CE53" i="99"/>
  <c r="CD53" i="99"/>
  <c r="CC53" i="99"/>
  <c r="CB53" i="99"/>
  <c r="CA53" i="99"/>
  <c r="BZ53" i="99"/>
  <c r="BY53" i="99"/>
  <c r="BX53" i="99"/>
  <c r="BU53" i="99"/>
  <c r="BT53" i="99"/>
  <c r="BS53" i="99"/>
  <c r="BR53" i="99"/>
  <c r="BQ53" i="99"/>
  <c r="BP53" i="99"/>
  <c r="BO53" i="99"/>
  <c r="BN53" i="99"/>
  <c r="BM53" i="99"/>
  <c r="BL53" i="99"/>
  <c r="BK53" i="99"/>
  <c r="BJ53" i="99"/>
  <c r="BI53" i="99"/>
  <c r="BH53" i="99"/>
  <c r="BG53" i="99"/>
  <c r="BF53" i="99"/>
  <c r="F53" i="99"/>
  <c r="CE52" i="99"/>
  <c r="CD52" i="99"/>
  <c r="CC52" i="99"/>
  <c r="CB52" i="99"/>
  <c r="CA52" i="99"/>
  <c r="BZ52" i="99"/>
  <c r="BY52" i="99"/>
  <c r="BX52" i="99"/>
  <c r="BU52" i="99"/>
  <c r="BT52" i="99"/>
  <c r="BS52" i="99"/>
  <c r="BR52" i="99"/>
  <c r="BQ52" i="99"/>
  <c r="BP52" i="99"/>
  <c r="BO52" i="99"/>
  <c r="BN52" i="99"/>
  <c r="BM52" i="99"/>
  <c r="BL52" i="99"/>
  <c r="BK52" i="99"/>
  <c r="BJ52" i="99"/>
  <c r="BI52" i="99"/>
  <c r="BH52" i="99"/>
  <c r="BG52" i="99"/>
  <c r="BF52" i="99"/>
  <c r="F52" i="99"/>
  <c r="CE51" i="99"/>
  <c r="CD51" i="99"/>
  <c r="CC51" i="99"/>
  <c r="CB51" i="99"/>
  <c r="CA51" i="99"/>
  <c r="BZ51" i="99"/>
  <c r="BY51" i="99"/>
  <c r="BX51" i="99"/>
  <c r="BU51" i="99"/>
  <c r="BT51" i="99"/>
  <c r="BS51" i="99"/>
  <c r="BR51" i="99"/>
  <c r="BQ51" i="99"/>
  <c r="BP51" i="99"/>
  <c r="BO51" i="99"/>
  <c r="BN51" i="99"/>
  <c r="BM51" i="99"/>
  <c r="BL51" i="99"/>
  <c r="BK51" i="99"/>
  <c r="BJ51" i="99"/>
  <c r="BI51" i="99"/>
  <c r="BH51" i="99"/>
  <c r="BG51" i="99"/>
  <c r="BF51" i="99"/>
  <c r="F51" i="99"/>
  <c r="CE50" i="99"/>
  <c r="CD50" i="99"/>
  <c r="CC50" i="99"/>
  <c r="CB50" i="99"/>
  <c r="CA50" i="99"/>
  <c r="BZ50" i="99"/>
  <c r="BY50" i="99"/>
  <c r="BX50" i="99"/>
  <c r="BU50" i="99"/>
  <c r="BT50" i="99"/>
  <c r="BS50" i="99"/>
  <c r="BR50" i="99"/>
  <c r="BQ50" i="99"/>
  <c r="BP50" i="99"/>
  <c r="BO50" i="99"/>
  <c r="BN50" i="99"/>
  <c r="BM50" i="99"/>
  <c r="BL50" i="99"/>
  <c r="BK50" i="99"/>
  <c r="BJ50" i="99"/>
  <c r="BI50" i="99"/>
  <c r="BH50" i="99"/>
  <c r="BG50" i="99"/>
  <c r="BF50" i="99"/>
  <c r="F50" i="99"/>
  <c r="CE49" i="99"/>
  <c r="CD49" i="99"/>
  <c r="CC49" i="99"/>
  <c r="CB49" i="99"/>
  <c r="CA49" i="99"/>
  <c r="BZ49" i="99"/>
  <c r="BY49" i="99"/>
  <c r="BX49" i="99"/>
  <c r="BU49" i="99"/>
  <c r="BT49" i="99"/>
  <c r="BS49" i="99"/>
  <c r="BR49" i="99"/>
  <c r="BQ49" i="99"/>
  <c r="BP49" i="99"/>
  <c r="BO49" i="99"/>
  <c r="BN49" i="99"/>
  <c r="BM49" i="99"/>
  <c r="BL49" i="99"/>
  <c r="BK49" i="99"/>
  <c r="BJ49" i="99"/>
  <c r="BI49" i="99"/>
  <c r="BH49" i="99"/>
  <c r="BG49" i="99"/>
  <c r="BF49" i="99"/>
  <c r="F49" i="99"/>
  <c r="CE48" i="99"/>
  <c r="CD48" i="99"/>
  <c r="CC48" i="99"/>
  <c r="CB48" i="99"/>
  <c r="CA48" i="99"/>
  <c r="BZ48" i="99"/>
  <c r="BY48" i="99"/>
  <c r="BX48" i="99"/>
  <c r="BU48" i="99"/>
  <c r="BT48" i="99"/>
  <c r="BS48" i="99"/>
  <c r="BR48" i="99"/>
  <c r="BQ48" i="99"/>
  <c r="BP48" i="99"/>
  <c r="BO48" i="99"/>
  <c r="BN48" i="99"/>
  <c r="BM48" i="99"/>
  <c r="BL48" i="99"/>
  <c r="BK48" i="99"/>
  <c r="BJ48" i="99"/>
  <c r="BI48" i="99"/>
  <c r="BH48" i="99"/>
  <c r="BG48" i="99"/>
  <c r="BF48" i="99"/>
  <c r="F48" i="99"/>
  <c r="CE47" i="99"/>
  <c r="CD47" i="99"/>
  <c r="CC47" i="99"/>
  <c r="CB47" i="99"/>
  <c r="CA47" i="99"/>
  <c r="BZ47" i="99"/>
  <c r="BY47" i="99"/>
  <c r="BX47" i="99"/>
  <c r="BU47" i="99"/>
  <c r="BT47" i="99"/>
  <c r="BS47" i="99"/>
  <c r="BR47" i="99"/>
  <c r="BQ47" i="99"/>
  <c r="BP47" i="99"/>
  <c r="BO47" i="99"/>
  <c r="BN47" i="99"/>
  <c r="BM47" i="99"/>
  <c r="BL47" i="99"/>
  <c r="BK47" i="99"/>
  <c r="BJ47" i="99"/>
  <c r="BI47" i="99"/>
  <c r="BH47" i="99"/>
  <c r="BG47" i="99"/>
  <c r="BF47" i="99"/>
  <c r="F47" i="99"/>
  <c r="CE46" i="99"/>
  <c r="CD46" i="99"/>
  <c r="CC46" i="99"/>
  <c r="CB46" i="99"/>
  <c r="CA46" i="99"/>
  <c r="BZ46" i="99"/>
  <c r="BY46" i="99"/>
  <c r="BX46" i="99"/>
  <c r="BU46" i="99"/>
  <c r="BT46" i="99"/>
  <c r="BS46" i="99"/>
  <c r="BR46" i="99"/>
  <c r="BQ46" i="99"/>
  <c r="BP46" i="99"/>
  <c r="BO46" i="99"/>
  <c r="BN46" i="99"/>
  <c r="BM46" i="99"/>
  <c r="BL46" i="99"/>
  <c r="BK46" i="99"/>
  <c r="BJ46" i="99"/>
  <c r="BI46" i="99"/>
  <c r="BH46" i="99"/>
  <c r="BG46" i="99"/>
  <c r="BF46" i="99"/>
  <c r="F46" i="99"/>
  <c r="CE45" i="99"/>
  <c r="CD45" i="99"/>
  <c r="CC45" i="99"/>
  <c r="CB45" i="99"/>
  <c r="CA45" i="99"/>
  <c r="BZ45" i="99"/>
  <c r="BY45" i="99"/>
  <c r="BX45" i="99"/>
  <c r="BU45" i="99"/>
  <c r="BT45" i="99"/>
  <c r="BS45" i="99"/>
  <c r="BR45" i="99"/>
  <c r="BQ45" i="99"/>
  <c r="BP45" i="99"/>
  <c r="BO45" i="99"/>
  <c r="BN45" i="99"/>
  <c r="BM45" i="99"/>
  <c r="BL45" i="99"/>
  <c r="BK45" i="99"/>
  <c r="BJ45" i="99"/>
  <c r="BI45" i="99"/>
  <c r="BH45" i="99"/>
  <c r="BG45" i="99"/>
  <c r="BF45" i="99"/>
  <c r="F45" i="99"/>
  <c r="CE44" i="99"/>
  <c r="CD44" i="99"/>
  <c r="CC44" i="99"/>
  <c r="CB44" i="99"/>
  <c r="CA44" i="99"/>
  <c r="BZ44" i="99"/>
  <c r="BY44" i="99"/>
  <c r="BX44" i="99"/>
  <c r="BU44" i="99"/>
  <c r="BT44" i="99"/>
  <c r="BS44" i="99"/>
  <c r="BR44" i="99"/>
  <c r="BQ44" i="99"/>
  <c r="BP44" i="99"/>
  <c r="BO44" i="99"/>
  <c r="BN44" i="99"/>
  <c r="BM44" i="99"/>
  <c r="BL44" i="99"/>
  <c r="BK44" i="99"/>
  <c r="BJ44" i="99"/>
  <c r="BI44" i="99"/>
  <c r="BH44" i="99"/>
  <c r="BG44" i="99"/>
  <c r="BF44" i="99"/>
  <c r="F44" i="99"/>
  <c r="CE43" i="99"/>
  <c r="CD43" i="99"/>
  <c r="CC43" i="99"/>
  <c r="CB43" i="99"/>
  <c r="CA43" i="99"/>
  <c r="BZ43" i="99"/>
  <c r="BY43" i="99"/>
  <c r="BX43" i="99"/>
  <c r="BU43" i="99"/>
  <c r="BT43" i="99"/>
  <c r="BS43" i="99"/>
  <c r="BR43" i="99"/>
  <c r="BQ43" i="99"/>
  <c r="BP43" i="99"/>
  <c r="BO43" i="99"/>
  <c r="BN43" i="99"/>
  <c r="BM43" i="99"/>
  <c r="BL43" i="99"/>
  <c r="BK43" i="99"/>
  <c r="BJ43" i="99"/>
  <c r="BI43" i="99"/>
  <c r="BH43" i="99"/>
  <c r="BG43" i="99"/>
  <c r="BF43" i="99"/>
  <c r="F43" i="99"/>
  <c r="CE42" i="99"/>
  <c r="CD42" i="99"/>
  <c r="CC42" i="99"/>
  <c r="CB42" i="99"/>
  <c r="CA42" i="99"/>
  <c r="BZ42" i="99"/>
  <c r="BY42" i="99"/>
  <c r="BX42" i="99"/>
  <c r="BU42" i="99"/>
  <c r="BT42" i="99"/>
  <c r="BS42" i="99"/>
  <c r="BR42" i="99"/>
  <c r="BQ42" i="99"/>
  <c r="BP42" i="99"/>
  <c r="BO42" i="99"/>
  <c r="BN42" i="99"/>
  <c r="BM42" i="99"/>
  <c r="BL42" i="99"/>
  <c r="BK42" i="99"/>
  <c r="BJ42" i="99"/>
  <c r="BI42" i="99"/>
  <c r="BH42" i="99"/>
  <c r="BG42" i="99"/>
  <c r="BF42" i="99"/>
  <c r="F42" i="99"/>
  <c r="CE41" i="99"/>
  <c r="CD41" i="99"/>
  <c r="CC41" i="99"/>
  <c r="CB41" i="99"/>
  <c r="CA41" i="99"/>
  <c r="BZ41" i="99"/>
  <c r="BY41" i="99"/>
  <c r="BX41" i="99"/>
  <c r="BU41" i="99"/>
  <c r="BT41" i="99"/>
  <c r="BS41" i="99"/>
  <c r="BR41" i="99"/>
  <c r="BQ41" i="99"/>
  <c r="BP41" i="99"/>
  <c r="BO41" i="99"/>
  <c r="BN41" i="99"/>
  <c r="BM41" i="99"/>
  <c r="BL41" i="99"/>
  <c r="BK41" i="99"/>
  <c r="BJ41" i="99"/>
  <c r="BI41" i="99"/>
  <c r="BH41" i="99"/>
  <c r="BG41" i="99"/>
  <c r="BF41" i="99"/>
  <c r="F41" i="99"/>
  <c r="CE40" i="99"/>
  <c r="CD40" i="99"/>
  <c r="CC40" i="99"/>
  <c r="CB40" i="99"/>
  <c r="CA40" i="99"/>
  <c r="BZ40" i="99"/>
  <c r="BY40" i="99"/>
  <c r="BX40" i="99"/>
  <c r="BU40" i="99"/>
  <c r="BT40" i="99"/>
  <c r="BS40" i="99"/>
  <c r="BR40" i="99"/>
  <c r="BQ40" i="99"/>
  <c r="BP40" i="99"/>
  <c r="BO40" i="99"/>
  <c r="BN40" i="99"/>
  <c r="BM40" i="99"/>
  <c r="BL40" i="99"/>
  <c r="BK40" i="99"/>
  <c r="BJ40" i="99"/>
  <c r="BI40" i="99"/>
  <c r="BH40" i="99"/>
  <c r="BG40" i="99"/>
  <c r="BF40" i="99"/>
  <c r="F40" i="99"/>
  <c r="CE39" i="99"/>
  <c r="CD39" i="99"/>
  <c r="CC39" i="99"/>
  <c r="CB39" i="99"/>
  <c r="CA39" i="99"/>
  <c r="BZ39" i="99"/>
  <c r="BY39" i="99"/>
  <c r="BX39" i="99"/>
  <c r="BU39" i="99"/>
  <c r="BT39" i="99"/>
  <c r="BS39" i="99"/>
  <c r="BR39" i="99"/>
  <c r="BQ39" i="99"/>
  <c r="BP39" i="99"/>
  <c r="BO39" i="99"/>
  <c r="BN39" i="99"/>
  <c r="BM39" i="99"/>
  <c r="BL39" i="99"/>
  <c r="BK39" i="99"/>
  <c r="BJ39" i="99"/>
  <c r="BI39" i="99"/>
  <c r="BH39" i="99"/>
  <c r="BG39" i="99"/>
  <c r="BF39" i="99"/>
  <c r="F39" i="99"/>
  <c r="CE38" i="99"/>
  <c r="CD38" i="99"/>
  <c r="CC38" i="99"/>
  <c r="CB38" i="99"/>
  <c r="CA38" i="99"/>
  <c r="BZ38" i="99"/>
  <c r="BY38" i="99"/>
  <c r="BX38" i="99"/>
  <c r="BU38" i="99"/>
  <c r="BT38" i="99"/>
  <c r="BS38" i="99"/>
  <c r="BR38" i="99"/>
  <c r="BQ38" i="99"/>
  <c r="BP38" i="99"/>
  <c r="BO38" i="99"/>
  <c r="BN38" i="99"/>
  <c r="BM38" i="99"/>
  <c r="BL38" i="99"/>
  <c r="BK38" i="99"/>
  <c r="BJ38" i="99"/>
  <c r="BI38" i="99"/>
  <c r="BH38" i="99"/>
  <c r="BG38" i="99"/>
  <c r="BF38" i="99"/>
  <c r="F38" i="99"/>
  <c r="CE37" i="99"/>
  <c r="CD37" i="99"/>
  <c r="CC37" i="99"/>
  <c r="CB37" i="99"/>
  <c r="CA37" i="99"/>
  <c r="BZ37" i="99"/>
  <c r="BY37" i="99"/>
  <c r="BX37" i="99"/>
  <c r="BU37" i="99"/>
  <c r="BT37" i="99"/>
  <c r="BS37" i="99"/>
  <c r="BR37" i="99"/>
  <c r="BQ37" i="99"/>
  <c r="BP37" i="99"/>
  <c r="BO37" i="99"/>
  <c r="BN37" i="99"/>
  <c r="BM37" i="99"/>
  <c r="BL37" i="99"/>
  <c r="BK37" i="99"/>
  <c r="BJ37" i="99"/>
  <c r="BI37" i="99"/>
  <c r="BH37" i="99"/>
  <c r="BG37" i="99"/>
  <c r="BF37" i="99"/>
  <c r="F37" i="99"/>
  <c r="CE36" i="99"/>
  <c r="CD36" i="99"/>
  <c r="CC36" i="99"/>
  <c r="CB36" i="99"/>
  <c r="CA36" i="99"/>
  <c r="BZ36" i="99"/>
  <c r="BY36" i="99"/>
  <c r="BX36" i="99"/>
  <c r="BU36" i="99"/>
  <c r="BT36" i="99"/>
  <c r="BS36" i="99"/>
  <c r="BR36" i="99"/>
  <c r="BQ36" i="99"/>
  <c r="BP36" i="99"/>
  <c r="BO36" i="99"/>
  <c r="BN36" i="99"/>
  <c r="BM36" i="99"/>
  <c r="BL36" i="99"/>
  <c r="BK36" i="99"/>
  <c r="BJ36" i="99"/>
  <c r="BI36" i="99"/>
  <c r="BH36" i="99"/>
  <c r="BG36" i="99"/>
  <c r="BF36" i="99"/>
  <c r="F36" i="99"/>
  <c r="CE35" i="99"/>
  <c r="CD35" i="99"/>
  <c r="CC35" i="99"/>
  <c r="CB35" i="99"/>
  <c r="CA35" i="99"/>
  <c r="BZ35" i="99"/>
  <c r="BY35" i="99"/>
  <c r="BX35" i="99"/>
  <c r="BU35" i="99"/>
  <c r="BT35" i="99"/>
  <c r="BS35" i="99"/>
  <c r="BR35" i="99"/>
  <c r="BQ35" i="99"/>
  <c r="BP35" i="99"/>
  <c r="BO35" i="99"/>
  <c r="BN35" i="99"/>
  <c r="BM35" i="99"/>
  <c r="BL35" i="99"/>
  <c r="BK35" i="99"/>
  <c r="BJ35" i="99"/>
  <c r="BI35" i="99"/>
  <c r="BH35" i="99"/>
  <c r="BG35" i="99"/>
  <c r="BF35" i="99"/>
  <c r="F35" i="99"/>
  <c r="CE34" i="99"/>
  <c r="CD34" i="99"/>
  <c r="CC34" i="99"/>
  <c r="CB34" i="99"/>
  <c r="CA34" i="99"/>
  <c r="BZ34" i="99"/>
  <c r="BY34" i="99"/>
  <c r="BX34" i="99"/>
  <c r="BU34" i="99"/>
  <c r="BT34" i="99"/>
  <c r="BS34" i="99"/>
  <c r="BR34" i="99"/>
  <c r="BQ34" i="99"/>
  <c r="BP34" i="99"/>
  <c r="BO34" i="99"/>
  <c r="BN34" i="99"/>
  <c r="BM34" i="99"/>
  <c r="BL34" i="99"/>
  <c r="BK34" i="99"/>
  <c r="BJ34" i="99"/>
  <c r="BI34" i="99"/>
  <c r="BH34" i="99"/>
  <c r="BG34" i="99"/>
  <c r="BF34" i="99"/>
  <c r="F34" i="99"/>
  <c r="CE33" i="99"/>
  <c r="CD33" i="99"/>
  <c r="CC33" i="99"/>
  <c r="CB33" i="99"/>
  <c r="CA33" i="99"/>
  <c r="BZ33" i="99"/>
  <c r="BY33" i="99"/>
  <c r="BX33" i="99"/>
  <c r="BU33" i="99"/>
  <c r="BT33" i="99"/>
  <c r="BS33" i="99"/>
  <c r="BR33" i="99"/>
  <c r="BQ33" i="99"/>
  <c r="BP33" i="99"/>
  <c r="BO33" i="99"/>
  <c r="BN33" i="99"/>
  <c r="BM33" i="99"/>
  <c r="BL33" i="99"/>
  <c r="BK33" i="99"/>
  <c r="BJ33" i="99"/>
  <c r="BI33" i="99"/>
  <c r="BH33" i="99"/>
  <c r="BG33" i="99"/>
  <c r="BF33" i="99"/>
  <c r="F33" i="99"/>
  <c r="CE32" i="99"/>
  <c r="CD32" i="99"/>
  <c r="CC32" i="99"/>
  <c r="CB32" i="99"/>
  <c r="CA32" i="99"/>
  <c r="BZ32" i="99"/>
  <c r="BY32" i="99"/>
  <c r="BX32" i="99"/>
  <c r="BU32" i="99"/>
  <c r="BT32" i="99"/>
  <c r="BS32" i="99"/>
  <c r="BR32" i="99"/>
  <c r="BQ32" i="99"/>
  <c r="BP32" i="99"/>
  <c r="BO32" i="99"/>
  <c r="BN32" i="99"/>
  <c r="BM32" i="99"/>
  <c r="BL32" i="99"/>
  <c r="BK32" i="99"/>
  <c r="BJ32" i="99"/>
  <c r="BI32" i="99"/>
  <c r="BH32" i="99"/>
  <c r="BG32" i="99"/>
  <c r="BF32" i="99"/>
  <c r="F32" i="99"/>
  <c r="CE31" i="99"/>
  <c r="CD31" i="99"/>
  <c r="CC31" i="99"/>
  <c r="CB31" i="99"/>
  <c r="CA31" i="99"/>
  <c r="BZ31" i="99"/>
  <c r="BY31" i="99"/>
  <c r="BX31" i="99"/>
  <c r="BU31" i="99"/>
  <c r="BT31" i="99"/>
  <c r="BS31" i="99"/>
  <c r="BR31" i="99"/>
  <c r="BQ31" i="99"/>
  <c r="BP31" i="99"/>
  <c r="BO31" i="99"/>
  <c r="BN31" i="99"/>
  <c r="BM31" i="99"/>
  <c r="BL31" i="99"/>
  <c r="BK31" i="99"/>
  <c r="BJ31" i="99"/>
  <c r="BI31" i="99"/>
  <c r="BH31" i="99"/>
  <c r="BG31" i="99"/>
  <c r="BF31" i="99"/>
  <c r="F31" i="99"/>
  <c r="CE30" i="99"/>
  <c r="CD30" i="99"/>
  <c r="CC30" i="99"/>
  <c r="CB30" i="99"/>
  <c r="CA30" i="99"/>
  <c r="BZ30" i="99"/>
  <c r="BY30" i="99"/>
  <c r="BX30" i="99"/>
  <c r="BU30" i="99"/>
  <c r="BT30" i="99"/>
  <c r="BS30" i="99"/>
  <c r="BR30" i="99"/>
  <c r="BQ30" i="99"/>
  <c r="BP30" i="99"/>
  <c r="BO30" i="99"/>
  <c r="BN30" i="99"/>
  <c r="BM30" i="99"/>
  <c r="BL30" i="99"/>
  <c r="BK30" i="99"/>
  <c r="BJ30" i="99"/>
  <c r="BI30" i="99"/>
  <c r="BH30" i="99"/>
  <c r="BG30" i="99"/>
  <c r="BF30" i="99"/>
  <c r="F30" i="99"/>
  <c r="CE29" i="99"/>
  <c r="CD29" i="99"/>
  <c r="CC29" i="99"/>
  <c r="CB29" i="99"/>
  <c r="CA29" i="99"/>
  <c r="BZ29" i="99"/>
  <c r="BY29" i="99"/>
  <c r="BX29" i="99"/>
  <c r="BU29" i="99"/>
  <c r="BT29" i="99"/>
  <c r="BS29" i="99"/>
  <c r="BR29" i="99"/>
  <c r="BQ29" i="99"/>
  <c r="BP29" i="99"/>
  <c r="BO29" i="99"/>
  <c r="BN29" i="99"/>
  <c r="BM29" i="99"/>
  <c r="BL29" i="99"/>
  <c r="BK29" i="99"/>
  <c r="BJ29" i="99"/>
  <c r="BI29" i="99"/>
  <c r="BH29" i="99"/>
  <c r="BG29" i="99"/>
  <c r="BF29" i="99"/>
  <c r="F29" i="99"/>
  <c r="CE28" i="99"/>
  <c r="CD28" i="99"/>
  <c r="CC28" i="99"/>
  <c r="CB28" i="99"/>
  <c r="CA28" i="99"/>
  <c r="BZ28" i="99"/>
  <c r="BY28" i="99"/>
  <c r="BX28" i="99"/>
  <c r="BU28" i="99"/>
  <c r="BT28" i="99"/>
  <c r="BS28" i="99"/>
  <c r="BR28" i="99"/>
  <c r="BQ28" i="99"/>
  <c r="BP28" i="99"/>
  <c r="BO28" i="99"/>
  <c r="BN28" i="99"/>
  <c r="BM28" i="99"/>
  <c r="BL28" i="99"/>
  <c r="BK28" i="99"/>
  <c r="BJ28" i="99"/>
  <c r="BI28" i="99"/>
  <c r="BH28" i="99"/>
  <c r="BG28" i="99"/>
  <c r="BF28" i="99"/>
  <c r="F28" i="99"/>
  <c r="CE27" i="99"/>
  <c r="CD27" i="99"/>
  <c r="CC27" i="99"/>
  <c r="CB27" i="99"/>
  <c r="CA27" i="99"/>
  <c r="BZ27" i="99"/>
  <c r="BY27" i="99"/>
  <c r="BX27" i="99"/>
  <c r="BU27" i="99"/>
  <c r="BT27" i="99"/>
  <c r="BS27" i="99"/>
  <c r="BR27" i="99"/>
  <c r="BQ27" i="99"/>
  <c r="BP27" i="99"/>
  <c r="BO27" i="99"/>
  <c r="BN27" i="99"/>
  <c r="BM27" i="99"/>
  <c r="BL27" i="99"/>
  <c r="BK27" i="99"/>
  <c r="BJ27" i="99"/>
  <c r="BI27" i="99"/>
  <c r="BH27" i="99"/>
  <c r="BG27" i="99"/>
  <c r="BF27" i="99"/>
  <c r="F27" i="99"/>
  <c r="CE26" i="99"/>
  <c r="CD26" i="99"/>
  <c r="CC26" i="99"/>
  <c r="CB26" i="99"/>
  <c r="CA26" i="99"/>
  <c r="BZ26" i="99"/>
  <c r="BY26" i="99"/>
  <c r="BX26" i="99"/>
  <c r="BU26" i="99"/>
  <c r="BT26" i="99"/>
  <c r="BS26" i="99"/>
  <c r="BR26" i="99"/>
  <c r="BQ26" i="99"/>
  <c r="BP26" i="99"/>
  <c r="BO26" i="99"/>
  <c r="BN26" i="99"/>
  <c r="BM26" i="99"/>
  <c r="BL26" i="99"/>
  <c r="BK26" i="99"/>
  <c r="BJ26" i="99"/>
  <c r="BI26" i="99"/>
  <c r="BH26" i="99"/>
  <c r="BG26" i="99"/>
  <c r="BF26" i="99"/>
  <c r="F26" i="99"/>
  <c r="CE25" i="99"/>
  <c r="CD25" i="99"/>
  <c r="CC25" i="99"/>
  <c r="CB25" i="99"/>
  <c r="CA25" i="99"/>
  <c r="BZ25" i="99"/>
  <c r="BY25" i="99"/>
  <c r="BX25" i="99"/>
  <c r="BU25" i="99"/>
  <c r="BT25" i="99"/>
  <c r="BS25" i="99"/>
  <c r="BR25" i="99"/>
  <c r="BQ25" i="99"/>
  <c r="BP25" i="99"/>
  <c r="BO25" i="99"/>
  <c r="BN25" i="99"/>
  <c r="BM25" i="99"/>
  <c r="BL25" i="99"/>
  <c r="BK25" i="99"/>
  <c r="BJ25" i="99"/>
  <c r="BI25" i="99"/>
  <c r="BH25" i="99"/>
  <c r="BG25" i="99"/>
  <c r="BF25" i="99"/>
  <c r="F25" i="99"/>
  <c r="CE24" i="99"/>
  <c r="CD24" i="99"/>
  <c r="CC24" i="99"/>
  <c r="CB24" i="99"/>
  <c r="CA24" i="99"/>
  <c r="BZ24" i="99"/>
  <c r="BY24" i="99"/>
  <c r="BX24" i="99"/>
  <c r="BU24" i="99"/>
  <c r="BT24" i="99"/>
  <c r="BS24" i="99"/>
  <c r="BR24" i="99"/>
  <c r="BQ24" i="99"/>
  <c r="BP24" i="99"/>
  <c r="BO24" i="99"/>
  <c r="BN24" i="99"/>
  <c r="BM24" i="99"/>
  <c r="BL24" i="99"/>
  <c r="BK24" i="99"/>
  <c r="BJ24" i="99"/>
  <c r="BI24" i="99"/>
  <c r="BH24" i="99"/>
  <c r="BG24" i="99"/>
  <c r="BF24" i="99"/>
  <c r="F24" i="99"/>
  <c r="CE23" i="99"/>
  <c r="CD23" i="99"/>
  <c r="CC23" i="99"/>
  <c r="CB23" i="99"/>
  <c r="CA23" i="99"/>
  <c r="BZ23" i="99"/>
  <c r="BY23" i="99"/>
  <c r="BX23" i="99"/>
  <c r="BU23" i="99"/>
  <c r="BT23" i="99"/>
  <c r="BS23" i="99"/>
  <c r="BR23" i="99"/>
  <c r="BQ23" i="99"/>
  <c r="BP23" i="99"/>
  <c r="BO23" i="99"/>
  <c r="BN23" i="99"/>
  <c r="BM23" i="99"/>
  <c r="BL23" i="99"/>
  <c r="BK23" i="99"/>
  <c r="BJ23" i="99"/>
  <c r="BI23" i="99"/>
  <c r="BH23" i="99"/>
  <c r="BG23" i="99"/>
  <c r="BF23" i="99"/>
  <c r="F23" i="99"/>
  <c r="CE22" i="99"/>
  <c r="CD22" i="99"/>
  <c r="CC22" i="99"/>
  <c r="CB22" i="99"/>
  <c r="CA22" i="99"/>
  <c r="BZ22" i="99"/>
  <c r="BY22" i="99"/>
  <c r="BX22" i="99"/>
  <c r="BU22" i="99"/>
  <c r="BT22" i="99"/>
  <c r="BS22" i="99"/>
  <c r="BR22" i="99"/>
  <c r="BQ22" i="99"/>
  <c r="BP22" i="99"/>
  <c r="BO22" i="99"/>
  <c r="BN22" i="99"/>
  <c r="BM22" i="99"/>
  <c r="BL22" i="99"/>
  <c r="BK22" i="99"/>
  <c r="BJ22" i="99"/>
  <c r="BI22" i="99"/>
  <c r="BH22" i="99"/>
  <c r="BG22" i="99"/>
  <c r="BF22" i="99"/>
  <c r="F22" i="99"/>
  <c r="CE21" i="99"/>
  <c r="CD21" i="99"/>
  <c r="CC21" i="99"/>
  <c r="CB21" i="99"/>
  <c r="CA21" i="99"/>
  <c r="BZ21" i="99"/>
  <c r="BY21" i="99"/>
  <c r="BX21" i="99"/>
  <c r="BU21" i="99"/>
  <c r="BT21" i="99"/>
  <c r="BS21" i="99"/>
  <c r="BR21" i="99"/>
  <c r="BQ21" i="99"/>
  <c r="BP21" i="99"/>
  <c r="BO21" i="99"/>
  <c r="BN21" i="99"/>
  <c r="BM21" i="99"/>
  <c r="BL21" i="99"/>
  <c r="BK21" i="99"/>
  <c r="BJ21" i="99"/>
  <c r="BI21" i="99"/>
  <c r="BH21" i="99"/>
  <c r="BG21" i="99"/>
  <c r="BF21" i="99"/>
  <c r="F21" i="99"/>
  <c r="CE20" i="99"/>
  <c r="CD20" i="99"/>
  <c r="CC20" i="99"/>
  <c r="CB20" i="99"/>
  <c r="CA20" i="99"/>
  <c r="BZ20" i="99"/>
  <c r="BY20" i="99"/>
  <c r="BX20" i="99"/>
  <c r="BU20" i="99"/>
  <c r="BT20" i="99"/>
  <c r="BS20" i="99"/>
  <c r="BR20" i="99"/>
  <c r="BQ20" i="99"/>
  <c r="BP20" i="99"/>
  <c r="BO20" i="99"/>
  <c r="BN20" i="99"/>
  <c r="BM20" i="99"/>
  <c r="BL20" i="99"/>
  <c r="BK20" i="99"/>
  <c r="BJ20" i="99"/>
  <c r="BI20" i="99"/>
  <c r="BH20" i="99"/>
  <c r="BG20" i="99"/>
  <c r="BF20" i="99"/>
  <c r="F20" i="99"/>
  <c r="CE19" i="99"/>
  <c r="CD19" i="99"/>
  <c r="CC19" i="99"/>
  <c r="CB19" i="99"/>
  <c r="CA19" i="99"/>
  <c r="BZ19" i="99"/>
  <c r="BY19" i="99"/>
  <c r="BX19" i="99"/>
  <c r="BU19" i="99"/>
  <c r="BT19" i="99"/>
  <c r="BS19" i="99"/>
  <c r="BR19" i="99"/>
  <c r="BQ19" i="99"/>
  <c r="BP19" i="99"/>
  <c r="BO19" i="99"/>
  <c r="BN19" i="99"/>
  <c r="BM19" i="99"/>
  <c r="BL19" i="99"/>
  <c r="BK19" i="99"/>
  <c r="BJ19" i="99"/>
  <c r="BI19" i="99"/>
  <c r="BH19" i="99"/>
  <c r="BG19" i="99"/>
  <c r="BF19" i="99"/>
  <c r="F19" i="99"/>
  <c r="CE18" i="99"/>
  <c r="CD18" i="99"/>
  <c r="CC18" i="99"/>
  <c r="CB18" i="99"/>
  <c r="CA18" i="99"/>
  <c r="BZ18" i="99"/>
  <c r="BY18" i="99"/>
  <c r="BX18" i="99"/>
  <c r="BU18" i="99"/>
  <c r="BT18" i="99"/>
  <c r="BS18" i="99"/>
  <c r="BR18" i="99"/>
  <c r="BQ18" i="99"/>
  <c r="BP18" i="99"/>
  <c r="BO18" i="99"/>
  <c r="BN18" i="99"/>
  <c r="BM18" i="99"/>
  <c r="BL18" i="99"/>
  <c r="BK18" i="99"/>
  <c r="BJ18" i="99"/>
  <c r="BI18" i="99"/>
  <c r="BH18" i="99"/>
  <c r="BG18" i="99"/>
  <c r="BF18" i="99"/>
  <c r="F18" i="99"/>
  <c r="CE17" i="99"/>
  <c r="CD17" i="99"/>
  <c r="CC17" i="99"/>
  <c r="CB17" i="99"/>
  <c r="CA17" i="99"/>
  <c r="BZ17" i="99"/>
  <c r="BY17" i="99"/>
  <c r="BX17" i="99"/>
  <c r="BU17" i="99"/>
  <c r="BT17" i="99"/>
  <c r="BS17" i="99"/>
  <c r="BR17" i="99"/>
  <c r="BQ17" i="99"/>
  <c r="BP17" i="99"/>
  <c r="BO17" i="99"/>
  <c r="BN17" i="99"/>
  <c r="BM17" i="99"/>
  <c r="BL17" i="99"/>
  <c r="BK17" i="99"/>
  <c r="BJ17" i="99"/>
  <c r="BI17" i="99"/>
  <c r="BH17" i="99"/>
  <c r="BG17" i="99"/>
  <c r="BF17" i="99"/>
  <c r="F13" i="99"/>
  <c r="CE16" i="99"/>
  <c r="CD16" i="99"/>
  <c r="CC16" i="99"/>
  <c r="CB16" i="99"/>
  <c r="CA16" i="99"/>
  <c r="BZ16" i="99"/>
  <c r="BY16" i="99"/>
  <c r="BX16" i="99"/>
  <c r="BU16" i="99"/>
  <c r="BT16" i="99"/>
  <c r="BS16" i="99"/>
  <c r="BR16" i="99"/>
  <c r="BQ16" i="99"/>
  <c r="BP16" i="99"/>
  <c r="BO16" i="99"/>
  <c r="BN16" i="99"/>
  <c r="BM16" i="99"/>
  <c r="BL16" i="99"/>
  <c r="BK16" i="99"/>
  <c r="BJ16" i="99"/>
  <c r="BI16" i="99"/>
  <c r="BH16" i="99"/>
  <c r="BG16" i="99"/>
  <c r="BF16" i="99"/>
  <c r="F12" i="99"/>
  <c r="CE15" i="99"/>
  <c r="CD15" i="99"/>
  <c r="CC15" i="99"/>
  <c r="CB15" i="99"/>
  <c r="CA15" i="99"/>
  <c r="BZ15" i="99"/>
  <c r="BY15" i="99"/>
  <c r="BX15" i="99"/>
  <c r="BU15" i="99"/>
  <c r="BT15" i="99"/>
  <c r="BS15" i="99"/>
  <c r="BR15" i="99"/>
  <c r="BQ15" i="99"/>
  <c r="BP15" i="99"/>
  <c r="BO15" i="99"/>
  <c r="BN15" i="99"/>
  <c r="BM15" i="99"/>
  <c r="BL15" i="99"/>
  <c r="BK15" i="99"/>
  <c r="BJ15" i="99"/>
  <c r="BI15" i="99"/>
  <c r="BH15" i="99"/>
  <c r="BG15" i="99"/>
  <c r="BF15" i="99"/>
  <c r="F10" i="99"/>
  <c r="CE14" i="99"/>
  <c r="CD14" i="99"/>
  <c r="CC14" i="99"/>
  <c r="CB14" i="99"/>
  <c r="CA14" i="99"/>
  <c r="BZ14" i="99"/>
  <c r="BY14" i="99"/>
  <c r="BX14" i="99"/>
  <c r="BU14" i="99"/>
  <c r="BT14" i="99"/>
  <c r="BS14" i="99"/>
  <c r="BR14" i="99"/>
  <c r="BQ14" i="99"/>
  <c r="BP14" i="99"/>
  <c r="BO14" i="99"/>
  <c r="BN14" i="99"/>
  <c r="BM14" i="99"/>
  <c r="BL14" i="99"/>
  <c r="BK14" i="99"/>
  <c r="BJ14" i="99"/>
  <c r="BI14" i="99"/>
  <c r="BH14" i="99"/>
  <c r="BG14" i="99"/>
  <c r="BF14" i="99"/>
  <c r="F17" i="99"/>
  <c r="CE13" i="99"/>
  <c r="CD13" i="99"/>
  <c r="CC13" i="99"/>
  <c r="CB13" i="99"/>
  <c r="CA13" i="99"/>
  <c r="BZ13" i="99"/>
  <c r="BY13" i="99"/>
  <c r="BX13" i="99"/>
  <c r="BU13" i="99"/>
  <c r="BT13" i="99"/>
  <c r="BS13" i="99"/>
  <c r="BR13" i="99"/>
  <c r="BQ13" i="99"/>
  <c r="BP13" i="99"/>
  <c r="BO13" i="99"/>
  <c r="BN13" i="99"/>
  <c r="BM13" i="99"/>
  <c r="BL13" i="99"/>
  <c r="BK13" i="99"/>
  <c r="BJ13" i="99"/>
  <c r="BI13" i="99"/>
  <c r="BH13" i="99"/>
  <c r="BG13" i="99"/>
  <c r="BF13" i="99"/>
  <c r="F15" i="99"/>
  <c r="CE12" i="99"/>
  <c r="CD12" i="99"/>
  <c r="CC12" i="99"/>
  <c r="CB12" i="99"/>
  <c r="CA12" i="99"/>
  <c r="BZ12" i="99"/>
  <c r="BY12" i="99"/>
  <c r="BX12" i="99"/>
  <c r="BU12" i="99"/>
  <c r="BT12" i="99"/>
  <c r="BS12" i="99"/>
  <c r="BR12" i="99"/>
  <c r="BQ12" i="99"/>
  <c r="BP12" i="99"/>
  <c r="BO12" i="99"/>
  <c r="BN12" i="99"/>
  <c r="BM12" i="99"/>
  <c r="BL12" i="99"/>
  <c r="BK12" i="99"/>
  <c r="BJ12" i="99"/>
  <c r="BI12" i="99"/>
  <c r="BH12" i="99"/>
  <c r="BG12" i="99"/>
  <c r="BF12" i="99"/>
  <c r="F14" i="99"/>
  <c r="CE11" i="99"/>
  <c r="CD11" i="99"/>
  <c r="CC11" i="99"/>
  <c r="CB11" i="99"/>
  <c r="CA11" i="99"/>
  <c r="BZ11" i="99"/>
  <c r="BY11" i="99"/>
  <c r="BX11" i="99"/>
  <c r="BU11" i="99"/>
  <c r="BT11" i="99"/>
  <c r="BS11" i="99"/>
  <c r="BR11" i="99"/>
  <c r="BQ11" i="99"/>
  <c r="BP11" i="99"/>
  <c r="BO11" i="99"/>
  <c r="BN11" i="99"/>
  <c r="BM11" i="99"/>
  <c r="BL11" i="99"/>
  <c r="BK11" i="99"/>
  <c r="BJ11" i="99"/>
  <c r="BI11" i="99"/>
  <c r="BH11" i="99"/>
  <c r="BG11" i="99"/>
  <c r="BF11" i="99"/>
  <c r="F11" i="99"/>
  <c r="CE10" i="99"/>
  <c r="CD10" i="99"/>
  <c r="CC10" i="99"/>
  <c r="CB10" i="99"/>
  <c r="CA10" i="99"/>
  <c r="BZ10" i="99"/>
  <c r="BY10" i="99"/>
  <c r="BX10" i="99"/>
  <c r="BU10" i="99"/>
  <c r="BT10" i="99"/>
  <c r="BS10" i="99"/>
  <c r="BR10" i="99"/>
  <c r="BQ10" i="99"/>
  <c r="BP10" i="99"/>
  <c r="BO10" i="99"/>
  <c r="BN10" i="99"/>
  <c r="BM10" i="99"/>
  <c r="BL10" i="99"/>
  <c r="BK10" i="99"/>
  <c r="BJ10" i="99"/>
  <c r="BI10" i="99"/>
  <c r="BH10" i="99"/>
  <c r="BG10" i="99"/>
  <c r="BF10" i="99"/>
  <c r="F8" i="99"/>
  <c r="CE9" i="99"/>
  <c r="CD9" i="99"/>
  <c r="CC9" i="99"/>
  <c r="CB9" i="99"/>
  <c r="CA9" i="99"/>
  <c r="BZ9" i="99"/>
  <c r="BY9" i="99"/>
  <c r="BX9" i="99"/>
  <c r="BU9" i="99"/>
  <c r="BT9" i="99"/>
  <c r="BS9" i="99"/>
  <c r="BR9" i="99"/>
  <c r="BQ9" i="99"/>
  <c r="BP9" i="99"/>
  <c r="BO9" i="99"/>
  <c r="BN9" i="99"/>
  <c r="BM9" i="99"/>
  <c r="BL9" i="99"/>
  <c r="BK9" i="99"/>
  <c r="BJ9" i="99"/>
  <c r="BI9" i="99"/>
  <c r="BH9" i="99"/>
  <c r="BG9" i="99"/>
  <c r="BF9" i="99"/>
  <c r="F16" i="99"/>
  <c r="CE8" i="99"/>
  <c r="CD8" i="99"/>
  <c r="CC8" i="99"/>
  <c r="CB8" i="99"/>
  <c r="CA8" i="99"/>
  <c r="BZ8" i="99"/>
  <c r="BY8" i="99"/>
  <c r="BX8" i="99"/>
  <c r="BU8" i="99"/>
  <c r="BT8" i="99"/>
  <c r="BS8" i="99"/>
  <c r="BR8" i="99"/>
  <c r="BQ8" i="99"/>
  <c r="BP8" i="99"/>
  <c r="BO8" i="99"/>
  <c r="BN8" i="99"/>
  <c r="BM8" i="99"/>
  <c r="BL8" i="99"/>
  <c r="BK8" i="99"/>
  <c r="BJ8" i="99"/>
  <c r="BI8" i="99"/>
  <c r="BH8" i="99"/>
  <c r="BG8" i="99"/>
  <c r="BF8" i="99"/>
  <c r="F9" i="99"/>
  <c r="CE7" i="99"/>
  <c r="CD7" i="99"/>
  <c r="CC7" i="99"/>
  <c r="CB7" i="99"/>
  <c r="CA7" i="99"/>
  <c r="BZ7" i="99"/>
  <c r="BY7" i="99"/>
  <c r="BX7" i="99"/>
  <c r="BU7" i="99"/>
  <c r="BT7" i="99"/>
  <c r="BS7" i="99"/>
  <c r="BR7" i="99"/>
  <c r="BQ7" i="99"/>
  <c r="BP7" i="99"/>
  <c r="BO7" i="99"/>
  <c r="BN7" i="99"/>
  <c r="BM7" i="99"/>
  <c r="BL7" i="99"/>
  <c r="BK7" i="99"/>
  <c r="BJ7" i="99"/>
  <c r="BI7" i="99"/>
  <c r="BH7" i="99"/>
  <c r="BG7" i="99"/>
  <c r="BF7" i="99"/>
  <c r="F5" i="99"/>
  <c r="CE6" i="99"/>
  <c r="CD6" i="99"/>
  <c r="CC6" i="99"/>
  <c r="CB6" i="99"/>
  <c r="CA6" i="99"/>
  <c r="BZ6" i="99"/>
  <c r="BY6" i="99"/>
  <c r="BX6" i="99"/>
  <c r="BU6" i="99"/>
  <c r="BT6" i="99"/>
  <c r="BS6" i="99"/>
  <c r="BR6" i="99"/>
  <c r="BQ6" i="99"/>
  <c r="BP6" i="99"/>
  <c r="BO6" i="99"/>
  <c r="BN6" i="99"/>
  <c r="BM6" i="99"/>
  <c r="BL6" i="99"/>
  <c r="BK6" i="99"/>
  <c r="BJ6" i="99"/>
  <c r="BI6" i="99"/>
  <c r="BH6" i="99"/>
  <c r="BG6" i="99"/>
  <c r="BF6" i="99"/>
  <c r="F4" i="99"/>
  <c r="CE5" i="99"/>
  <c r="CD5" i="99"/>
  <c r="CC5" i="99"/>
  <c r="CB5" i="99"/>
  <c r="CA5" i="99"/>
  <c r="BZ5" i="99"/>
  <c r="BY5" i="99"/>
  <c r="BX5" i="99"/>
  <c r="BU5" i="99"/>
  <c r="BT5" i="99"/>
  <c r="BS5" i="99"/>
  <c r="BR5" i="99"/>
  <c r="BQ5" i="99"/>
  <c r="BP5" i="99"/>
  <c r="BO5" i="99"/>
  <c r="BN5" i="99"/>
  <c r="BM5" i="99"/>
  <c r="BL5" i="99"/>
  <c r="BK5" i="99"/>
  <c r="BJ5" i="99"/>
  <c r="BI5" i="99"/>
  <c r="BH5" i="99"/>
  <c r="BG5" i="99"/>
  <c r="BF5" i="99"/>
  <c r="F6" i="99"/>
  <c r="CE4" i="99"/>
  <c r="CD4" i="99"/>
  <c r="CC4" i="99"/>
  <c r="CB4" i="99"/>
  <c r="CA4" i="99"/>
  <c r="BZ4" i="99"/>
  <c r="BY4" i="99"/>
  <c r="BX4" i="99"/>
  <c r="BU4" i="99"/>
  <c r="BT4" i="99"/>
  <c r="BS4" i="99"/>
  <c r="BR4" i="99"/>
  <c r="BQ4" i="99"/>
  <c r="BP4" i="99"/>
  <c r="BO4" i="99"/>
  <c r="BN4" i="99"/>
  <c r="BM4" i="99"/>
  <c r="BL4" i="99"/>
  <c r="BK4" i="99"/>
  <c r="BJ4" i="99"/>
  <c r="BI4" i="99"/>
  <c r="BH4" i="99"/>
  <c r="BG4" i="99"/>
  <c r="BF4" i="99"/>
  <c r="F7" i="99"/>
  <c r="CE53" i="98"/>
  <c r="CD53" i="98"/>
  <c r="CC53" i="98"/>
  <c r="CB53" i="98"/>
  <c r="CA53" i="98"/>
  <c r="BZ53" i="98"/>
  <c r="BY53" i="98"/>
  <c r="BX53" i="98"/>
  <c r="BU53" i="98"/>
  <c r="BT53" i="98"/>
  <c r="BS53" i="98"/>
  <c r="BR53" i="98"/>
  <c r="BQ53" i="98"/>
  <c r="BP53" i="98"/>
  <c r="BO53" i="98"/>
  <c r="BN53" i="98"/>
  <c r="BM53" i="98"/>
  <c r="BL53" i="98"/>
  <c r="BK53" i="98"/>
  <c r="BJ53" i="98"/>
  <c r="BI53" i="98"/>
  <c r="BH53" i="98"/>
  <c r="BG53" i="98"/>
  <c r="BF53" i="98"/>
  <c r="F53" i="98"/>
  <c r="CE52" i="98"/>
  <c r="CD52" i="98"/>
  <c r="CC52" i="98"/>
  <c r="CB52" i="98"/>
  <c r="CA52" i="98"/>
  <c r="BZ52" i="98"/>
  <c r="BY52" i="98"/>
  <c r="BX52" i="98"/>
  <c r="BU52" i="98"/>
  <c r="BT52" i="98"/>
  <c r="BS52" i="98"/>
  <c r="BR52" i="98"/>
  <c r="BQ52" i="98"/>
  <c r="BP52" i="98"/>
  <c r="BO52" i="98"/>
  <c r="BN52" i="98"/>
  <c r="BM52" i="98"/>
  <c r="BL52" i="98"/>
  <c r="BK52" i="98"/>
  <c r="BJ52" i="98"/>
  <c r="BI52" i="98"/>
  <c r="BH52" i="98"/>
  <c r="BG52" i="98"/>
  <c r="BF52" i="98"/>
  <c r="F52" i="98"/>
  <c r="CE51" i="98"/>
  <c r="CD51" i="98"/>
  <c r="CC51" i="98"/>
  <c r="CB51" i="98"/>
  <c r="CA51" i="98"/>
  <c r="BZ51" i="98"/>
  <c r="BY51" i="98"/>
  <c r="BX51" i="98"/>
  <c r="BU51" i="98"/>
  <c r="BT51" i="98"/>
  <c r="BS51" i="98"/>
  <c r="BR51" i="98"/>
  <c r="BQ51" i="98"/>
  <c r="BP51" i="98"/>
  <c r="BO51" i="98"/>
  <c r="BN51" i="98"/>
  <c r="BM51" i="98"/>
  <c r="BL51" i="98"/>
  <c r="BK51" i="98"/>
  <c r="BJ51" i="98"/>
  <c r="BI51" i="98"/>
  <c r="BH51" i="98"/>
  <c r="BG51" i="98"/>
  <c r="BF51" i="98"/>
  <c r="F51" i="98"/>
  <c r="CE50" i="98"/>
  <c r="CD50" i="98"/>
  <c r="CC50" i="98"/>
  <c r="CB50" i="98"/>
  <c r="CA50" i="98"/>
  <c r="BZ50" i="98"/>
  <c r="BY50" i="98"/>
  <c r="BX50" i="98"/>
  <c r="BU50" i="98"/>
  <c r="BT50" i="98"/>
  <c r="BS50" i="98"/>
  <c r="BR50" i="98"/>
  <c r="BQ50" i="98"/>
  <c r="BP50" i="98"/>
  <c r="BO50" i="98"/>
  <c r="BN50" i="98"/>
  <c r="BM50" i="98"/>
  <c r="BL50" i="98"/>
  <c r="BK50" i="98"/>
  <c r="BJ50" i="98"/>
  <c r="BI50" i="98"/>
  <c r="BH50" i="98"/>
  <c r="BG50" i="98"/>
  <c r="BF50" i="98"/>
  <c r="F50" i="98"/>
  <c r="CE49" i="98"/>
  <c r="CD49" i="98"/>
  <c r="CC49" i="98"/>
  <c r="CB49" i="98"/>
  <c r="CA49" i="98"/>
  <c r="BZ49" i="98"/>
  <c r="BY49" i="98"/>
  <c r="BX49" i="98"/>
  <c r="BU49" i="98"/>
  <c r="BT49" i="98"/>
  <c r="BS49" i="98"/>
  <c r="BR49" i="98"/>
  <c r="BQ49" i="98"/>
  <c r="BP49" i="98"/>
  <c r="BO49" i="98"/>
  <c r="BN49" i="98"/>
  <c r="BM49" i="98"/>
  <c r="BL49" i="98"/>
  <c r="BK49" i="98"/>
  <c r="BJ49" i="98"/>
  <c r="BI49" i="98"/>
  <c r="BH49" i="98"/>
  <c r="BG49" i="98"/>
  <c r="BF49" i="98"/>
  <c r="F49" i="98"/>
  <c r="CE48" i="98"/>
  <c r="CD48" i="98"/>
  <c r="CC48" i="98"/>
  <c r="CB48" i="98"/>
  <c r="CA48" i="98"/>
  <c r="BZ48" i="98"/>
  <c r="BY48" i="98"/>
  <c r="BX48" i="98"/>
  <c r="BU48" i="98"/>
  <c r="BT48" i="98"/>
  <c r="BS48" i="98"/>
  <c r="BR48" i="98"/>
  <c r="BQ48" i="98"/>
  <c r="BP48" i="98"/>
  <c r="BO48" i="98"/>
  <c r="BN48" i="98"/>
  <c r="BM48" i="98"/>
  <c r="BL48" i="98"/>
  <c r="BK48" i="98"/>
  <c r="BJ48" i="98"/>
  <c r="BI48" i="98"/>
  <c r="BH48" i="98"/>
  <c r="BG48" i="98"/>
  <c r="BF48" i="98"/>
  <c r="F48" i="98"/>
  <c r="CE47" i="98"/>
  <c r="CD47" i="98"/>
  <c r="CC47" i="98"/>
  <c r="CB47" i="98"/>
  <c r="CA47" i="98"/>
  <c r="BZ47" i="98"/>
  <c r="BY47" i="98"/>
  <c r="BX47" i="98"/>
  <c r="BU47" i="98"/>
  <c r="BT47" i="98"/>
  <c r="BS47" i="98"/>
  <c r="BR47" i="98"/>
  <c r="BQ47" i="98"/>
  <c r="BP47" i="98"/>
  <c r="BO47" i="98"/>
  <c r="BN47" i="98"/>
  <c r="BM47" i="98"/>
  <c r="BL47" i="98"/>
  <c r="BK47" i="98"/>
  <c r="BJ47" i="98"/>
  <c r="BI47" i="98"/>
  <c r="BH47" i="98"/>
  <c r="BG47" i="98"/>
  <c r="BF47" i="98"/>
  <c r="F47" i="98"/>
  <c r="CE46" i="98"/>
  <c r="CD46" i="98"/>
  <c r="CC46" i="98"/>
  <c r="CB46" i="98"/>
  <c r="CA46" i="98"/>
  <c r="BZ46" i="98"/>
  <c r="BY46" i="98"/>
  <c r="BX46" i="98"/>
  <c r="BU46" i="98"/>
  <c r="BT46" i="98"/>
  <c r="BS46" i="98"/>
  <c r="BR46" i="98"/>
  <c r="BQ46" i="98"/>
  <c r="BP46" i="98"/>
  <c r="BO46" i="98"/>
  <c r="BN46" i="98"/>
  <c r="BM46" i="98"/>
  <c r="BL46" i="98"/>
  <c r="BK46" i="98"/>
  <c r="BJ46" i="98"/>
  <c r="BI46" i="98"/>
  <c r="BH46" i="98"/>
  <c r="BG46" i="98"/>
  <c r="BF46" i="98"/>
  <c r="F46" i="98"/>
  <c r="CE45" i="98"/>
  <c r="CD45" i="98"/>
  <c r="CC45" i="98"/>
  <c r="CB45" i="98"/>
  <c r="CA45" i="98"/>
  <c r="BZ45" i="98"/>
  <c r="BY45" i="98"/>
  <c r="BX45" i="98"/>
  <c r="BU45" i="98"/>
  <c r="BT45" i="98"/>
  <c r="BS45" i="98"/>
  <c r="BR45" i="98"/>
  <c r="BQ45" i="98"/>
  <c r="BP45" i="98"/>
  <c r="BO45" i="98"/>
  <c r="BN45" i="98"/>
  <c r="BM45" i="98"/>
  <c r="BL45" i="98"/>
  <c r="BK45" i="98"/>
  <c r="BJ45" i="98"/>
  <c r="BI45" i="98"/>
  <c r="BH45" i="98"/>
  <c r="BG45" i="98"/>
  <c r="BF45" i="98"/>
  <c r="F45" i="98"/>
  <c r="CE44" i="98"/>
  <c r="CD44" i="98"/>
  <c r="CC44" i="98"/>
  <c r="CB44" i="98"/>
  <c r="CA44" i="98"/>
  <c r="BZ44" i="98"/>
  <c r="BY44" i="98"/>
  <c r="BX44" i="98"/>
  <c r="BU44" i="98"/>
  <c r="BT44" i="98"/>
  <c r="BS44" i="98"/>
  <c r="BR44" i="98"/>
  <c r="BQ44" i="98"/>
  <c r="BP44" i="98"/>
  <c r="BO44" i="98"/>
  <c r="BN44" i="98"/>
  <c r="BM44" i="98"/>
  <c r="BL44" i="98"/>
  <c r="BK44" i="98"/>
  <c r="BJ44" i="98"/>
  <c r="BI44" i="98"/>
  <c r="BH44" i="98"/>
  <c r="BG44" i="98"/>
  <c r="BF44" i="98"/>
  <c r="F44" i="98"/>
  <c r="CE43" i="98"/>
  <c r="CD43" i="98"/>
  <c r="CC43" i="98"/>
  <c r="CB43" i="98"/>
  <c r="CA43" i="98"/>
  <c r="BZ43" i="98"/>
  <c r="BY43" i="98"/>
  <c r="BX43" i="98"/>
  <c r="BU43" i="98"/>
  <c r="BT43" i="98"/>
  <c r="BS43" i="98"/>
  <c r="BR43" i="98"/>
  <c r="BQ43" i="98"/>
  <c r="BP43" i="98"/>
  <c r="BO43" i="98"/>
  <c r="BN43" i="98"/>
  <c r="BM43" i="98"/>
  <c r="BL43" i="98"/>
  <c r="BK43" i="98"/>
  <c r="BJ43" i="98"/>
  <c r="BI43" i="98"/>
  <c r="BH43" i="98"/>
  <c r="BG43" i="98"/>
  <c r="BF43" i="98"/>
  <c r="F43" i="98"/>
  <c r="CE42" i="98"/>
  <c r="CD42" i="98"/>
  <c r="CC42" i="98"/>
  <c r="CB42" i="98"/>
  <c r="CA42" i="98"/>
  <c r="BZ42" i="98"/>
  <c r="BY42" i="98"/>
  <c r="BX42" i="98"/>
  <c r="BU42" i="98"/>
  <c r="BT42" i="98"/>
  <c r="BS42" i="98"/>
  <c r="BR42" i="98"/>
  <c r="BQ42" i="98"/>
  <c r="BP42" i="98"/>
  <c r="BO42" i="98"/>
  <c r="BN42" i="98"/>
  <c r="BM42" i="98"/>
  <c r="BL42" i="98"/>
  <c r="BK42" i="98"/>
  <c r="BJ42" i="98"/>
  <c r="BI42" i="98"/>
  <c r="BH42" i="98"/>
  <c r="BG42" i="98"/>
  <c r="BF42" i="98"/>
  <c r="F42" i="98"/>
  <c r="CE41" i="98"/>
  <c r="CD41" i="98"/>
  <c r="CC41" i="98"/>
  <c r="CB41" i="98"/>
  <c r="CA41" i="98"/>
  <c r="BZ41" i="98"/>
  <c r="BY41" i="98"/>
  <c r="BX41" i="98"/>
  <c r="BU41" i="98"/>
  <c r="BT41" i="98"/>
  <c r="BS41" i="98"/>
  <c r="BR41" i="98"/>
  <c r="BQ41" i="98"/>
  <c r="BP41" i="98"/>
  <c r="BO41" i="98"/>
  <c r="BN41" i="98"/>
  <c r="BM41" i="98"/>
  <c r="BL41" i="98"/>
  <c r="BK41" i="98"/>
  <c r="BJ41" i="98"/>
  <c r="BI41" i="98"/>
  <c r="BH41" i="98"/>
  <c r="BG41" i="98"/>
  <c r="BF41" i="98"/>
  <c r="F41" i="98"/>
  <c r="CE40" i="98"/>
  <c r="CD40" i="98"/>
  <c r="CC40" i="98"/>
  <c r="CB40" i="98"/>
  <c r="CA40" i="98"/>
  <c r="BZ40" i="98"/>
  <c r="BY40" i="98"/>
  <c r="BX40" i="98"/>
  <c r="BU40" i="98"/>
  <c r="BT40" i="98"/>
  <c r="BS40" i="98"/>
  <c r="BR40" i="98"/>
  <c r="BQ40" i="98"/>
  <c r="BP40" i="98"/>
  <c r="BO40" i="98"/>
  <c r="BN40" i="98"/>
  <c r="BM40" i="98"/>
  <c r="BL40" i="98"/>
  <c r="BK40" i="98"/>
  <c r="BJ40" i="98"/>
  <c r="BI40" i="98"/>
  <c r="BH40" i="98"/>
  <c r="BG40" i="98"/>
  <c r="BF40" i="98"/>
  <c r="F40" i="98"/>
  <c r="CE39" i="98"/>
  <c r="CD39" i="98"/>
  <c r="CC39" i="98"/>
  <c r="CB39" i="98"/>
  <c r="CA39" i="98"/>
  <c r="BZ39" i="98"/>
  <c r="BY39" i="98"/>
  <c r="BX39" i="98"/>
  <c r="BU39" i="98"/>
  <c r="BT39" i="98"/>
  <c r="BS39" i="98"/>
  <c r="BR39" i="98"/>
  <c r="BQ39" i="98"/>
  <c r="BP39" i="98"/>
  <c r="BO39" i="98"/>
  <c r="BN39" i="98"/>
  <c r="BM39" i="98"/>
  <c r="BL39" i="98"/>
  <c r="BK39" i="98"/>
  <c r="BJ39" i="98"/>
  <c r="BI39" i="98"/>
  <c r="BH39" i="98"/>
  <c r="BG39" i="98"/>
  <c r="BF39" i="98"/>
  <c r="F26" i="98"/>
  <c r="CE38" i="98"/>
  <c r="CD38" i="98"/>
  <c r="CC38" i="98"/>
  <c r="CB38" i="98"/>
  <c r="CA38" i="98"/>
  <c r="BZ38" i="98"/>
  <c r="BY38" i="98"/>
  <c r="BX38" i="98"/>
  <c r="BU38" i="98"/>
  <c r="BT38" i="98"/>
  <c r="BS38" i="98"/>
  <c r="BR38" i="98"/>
  <c r="BQ38" i="98"/>
  <c r="BP38" i="98"/>
  <c r="BO38" i="98"/>
  <c r="BN38" i="98"/>
  <c r="BM38" i="98"/>
  <c r="BL38" i="98"/>
  <c r="BK38" i="98"/>
  <c r="BJ38" i="98"/>
  <c r="BI38" i="98"/>
  <c r="BH38" i="98"/>
  <c r="BG38" i="98"/>
  <c r="BF38" i="98"/>
  <c r="CE37" i="98"/>
  <c r="CD37" i="98"/>
  <c r="CC37" i="98"/>
  <c r="CB37" i="98"/>
  <c r="CA37" i="98"/>
  <c r="BZ37" i="98"/>
  <c r="BY37" i="98"/>
  <c r="BX37" i="98"/>
  <c r="BU37" i="98"/>
  <c r="BT37" i="98"/>
  <c r="BS37" i="98"/>
  <c r="BR37" i="98"/>
  <c r="BQ37" i="98"/>
  <c r="BP37" i="98"/>
  <c r="BO37" i="98"/>
  <c r="BN37" i="98"/>
  <c r="BM37" i="98"/>
  <c r="BL37" i="98"/>
  <c r="BK37" i="98"/>
  <c r="BJ37" i="98"/>
  <c r="BI37" i="98"/>
  <c r="BH37" i="98"/>
  <c r="BG37" i="98"/>
  <c r="BF37" i="98"/>
  <c r="F30" i="98"/>
  <c r="CE36" i="98"/>
  <c r="CD36" i="98"/>
  <c r="CC36" i="98"/>
  <c r="CB36" i="98"/>
  <c r="CA36" i="98"/>
  <c r="BZ36" i="98"/>
  <c r="BY36" i="98"/>
  <c r="BX36" i="98"/>
  <c r="BU36" i="98"/>
  <c r="BT36" i="98"/>
  <c r="BS36" i="98"/>
  <c r="BR36" i="98"/>
  <c r="BQ36" i="98"/>
  <c r="BP36" i="98"/>
  <c r="BO36" i="98"/>
  <c r="BN36" i="98"/>
  <c r="BM36" i="98"/>
  <c r="BL36" i="98"/>
  <c r="BK36" i="98"/>
  <c r="BJ36" i="98"/>
  <c r="BI36" i="98"/>
  <c r="BH36" i="98"/>
  <c r="BG36" i="98"/>
  <c r="BF36" i="98"/>
  <c r="F31" i="98"/>
  <c r="CE35" i="98"/>
  <c r="CD35" i="98"/>
  <c r="CC35" i="98"/>
  <c r="CB35" i="98"/>
  <c r="CA35" i="98"/>
  <c r="BZ35" i="98"/>
  <c r="BY35" i="98"/>
  <c r="BX35" i="98"/>
  <c r="BU35" i="98"/>
  <c r="BT35" i="98"/>
  <c r="BS35" i="98"/>
  <c r="BR35" i="98"/>
  <c r="BQ35" i="98"/>
  <c r="BP35" i="98"/>
  <c r="BO35" i="98"/>
  <c r="BN35" i="98"/>
  <c r="BM35" i="98"/>
  <c r="BL35" i="98"/>
  <c r="BK35" i="98"/>
  <c r="BJ35" i="98"/>
  <c r="BI35" i="98"/>
  <c r="BH35" i="98"/>
  <c r="BG35" i="98"/>
  <c r="BF35" i="98"/>
  <c r="F23" i="98"/>
  <c r="CE33" i="98"/>
  <c r="CD33" i="98"/>
  <c r="CC33" i="98"/>
  <c r="CB33" i="98"/>
  <c r="CA33" i="98"/>
  <c r="BZ33" i="98"/>
  <c r="BY33" i="98"/>
  <c r="BX33" i="98"/>
  <c r="BU33" i="98"/>
  <c r="BT33" i="98"/>
  <c r="BS33" i="98"/>
  <c r="BR33" i="98"/>
  <c r="BQ33" i="98"/>
  <c r="BP33" i="98"/>
  <c r="BO33" i="98"/>
  <c r="BN33" i="98"/>
  <c r="BM33" i="98"/>
  <c r="BL33" i="98"/>
  <c r="BK33" i="98"/>
  <c r="BJ33" i="98"/>
  <c r="BI33" i="98"/>
  <c r="BH33" i="98"/>
  <c r="BG33" i="98"/>
  <c r="BF33" i="98"/>
  <c r="CE32" i="98"/>
  <c r="CD32" i="98"/>
  <c r="CC32" i="98"/>
  <c r="CB32" i="98"/>
  <c r="CA32" i="98"/>
  <c r="BZ32" i="98"/>
  <c r="BY32" i="98"/>
  <c r="BX32" i="98"/>
  <c r="BU32" i="98"/>
  <c r="BT32" i="98"/>
  <c r="BS32" i="98"/>
  <c r="BR32" i="98"/>
  <c r="BQ32" i="98"/>
  <c r="BP32" i="98"/>
  <c r="BO32" i="98"/>
  <c r="BN32" i="98"/>
  <c r="BM32" i="98"/>
  <c r="BL32" i="98"/>
  <c r="BK32" i="98"/>
  <c r="BJ32" i="98"/>
  <c r="BI32" i="98"/>
  <c r="BH32" i="98"/>
  <c r="BG32" i="98"/>
  <c r="BF32" i="98"/>
  <c r="F19" i="98"/>
  <c r="CE31" i="98"/>
  <c r="CD31" i="98"/>
  <c r="CC31" i="98"/>
  <c r="CB31" i="98"/>
  <c r="CA31" i="98"/>
  <c r="BZ31" i="98"/>
  <c r="BY31" i="98"/>
  <c r="BX31" i="98"/>
  <c r="BU31" i="98"/>
  <c r="BT31" i="98"/>
  <c r="BS31" i="98"/>
  <c r="BR31" i="98"/>
  <c r="BQ31" i="98"/>
  <c r="BP31" i="98"/>
  <c r="BO31" i="98"/>
  <c r="BN31" i="98"/>
  <c r="BM31" i="98"/>
  <c r="BL31" i="98"/>
  <c r="BK31" i="98"/>
  <c r="BJ31" i="98"/>
  <c r="BI31" i="98"/>
  <c r="BH31" i="98"/>
  <c r="BG31" i="98"/>
  <c r="BF31" i="98"/>
  <c r="F10" i="98"/>
  <c r="CE30" i="98"/>
  <c r="CD30" i="98"/>
  <c r="CC30" i="98"/>
  <c r="CB30" i="98"/>
  <c r="CA30" i="98"/>
  <c r="BZ30" i="98"/>
  <c r="BY30" i="98"/>
  <c r="BX30" i="98"/>
  <c r="BU30" i="98"/>
  <c r="BT30" i="98"/>
  <c r="BS30" i="98"/>
  <c r="BR30" i="98"/>
  <c r="BQ30" i="98"/>
  <c r="BP30" i="98"/>
  <c r="BO30" i="98"/>
  <c r="BN30" i="98"/>
  <c r="BM30" i="98"/>
  <c r="BL30" i="98"/>
  <c r="BK30" i="98"/>
  <c r="BJ30" i="98"/>
  <c r="BI30" i="98"/>
  <c r="BH30" i="98"/>
  <c r="BG30" i="98"/>
  <c r="BF30" i="98"/>
  <c r="F24" i="98"/>
  <c r="CE29" i="98"/>
  <c r="CD29" i="98"/>
  <c r="CC29" i="98"/>
  <c r="CB29" i="98"/>
  <c r="CA29" i="98"/>
  <c r="BZ29" i="98"/>
  <c r="BY29" i="98"/>
  <c r="BX29" i="98"/>
  <c r="BU29" i="98"/>
  <c r="BT29" i="98"/>
  <c r="BS29" i="98"/>
  <c r="BR29" i="98"/>
  <c r="BQ29" i="98"/>
  <c r="BP29" i="98"/>
  <c r="BO29" i="98"/>
  <c r="BN29" i="98"/>
  <c r="BM29" i="98"/>
  <c r="BL29" i="98"/>
  <c r="BK29" i="98"/>
  <c r="BJ29" i="98"/>
  <c r="BI29" i="98"/>
  <c r="BH29" i="98"/>
  <c r="BG29" i="98"/>
  <c r="BF29" i="98"/>
  <c r="F32" i="98"/>
  <c r="CE28" i="98"/>
  <c r="CD28" i="98"/>
  <c r="CC28" i="98"/>
  <c r="CB28" i="98"/>
  <c r="CA28" i="98"/>
  <c r="BZ28" i="98"/>
  <c r="BY28" i="98"/>
  <c r="BX28" i="98"/>
  <c r="BU28" i="98"/>
  <c r="BT28" i="98"/>
  <c r="BS28" i="98"/>
  <c r="BR28" i="98"/>
  <c r="BQ28" i="98"/>
  <c r="BP28" i="98"/>
  <c r="BO28" i="98"/>
  <c r="BN28" i="98"/>
  <c r="BM28" i="98"/>
  <c r="BL28" i="98"/>
  <c r="BK28" i="98"/>
  <c r="BJ28" i="98"/>
  <c r="BI28" i="98"/>
  <c r="BH28" i="98"/>
  <c r="BG28" i="98"/>
  <c r="BF28" i="98"/>
  <c r="F29" i="98"/>
  <c r="CE27" i="98"/>
  <c r="CD27" i="98"/>
  <c r="CC27" i="98"/>
  <c r="CB27" i="98"/>
  <c r="CA27" i="98"/>
  <c r="BZ27" i="98"/>
  <c r="BY27" i="98"/>
  <c r="BX27" i="98"/>
  <c r="BU27" i="98"/>
  <c r="BT27" i="98"/>
  <c r="BS27" i="98"/>
  <c r="BR27" i="98"/>
  <c r="BQ27" i="98"/>
  <c r="BP27" i="98"/>
  <c r="BO27" i="98"/>
  <c r="BN27" i="98"/>
  <c r="BM27" i="98"/>
  <c r="BL27" i="98"/>
  <c r="BK27" i="98"/>
  <c r="BJ27" i="98"/>
  <c r="BI27" i="98"/>
  <c r="BH27" i="98"/>
  <c r="BG27" i="98"/>
  <c r="BF27" i="98"/>
  <c r="F39" i="98"/>
  <c r="CE26" i="98"/>
  <c r="CD26" i="98"/>
  <c r="CC26" i="98"/>
  <c r="CB26" i="98"/>
  <c r="CA26" i="98"/>
  <c r="BZ26" i="98"/>
  <c r="BY26" i="98"/>
  <c r="BX26" i="98"/>
  <c r="BU26" i="98"/>
  <c r="BT26" i="98"/>
  <c r="BS26" i="98"/>
  <c r="BR26" i="98"/>
  <c r="BQ26" i="98"/>
  <c r="BP26" i="98"/>
  <c r="BO26" i="98"/>
  <c r="BN26" i="98"/>
  <c r="BM26" i="98"/>
  <c r="BL26" i="98"/>
  <c r="BK26" i="98"/>
  <c r="BJ26" i="98"/>
  <c r="BI26" i="98"/>
  <c r="BH26" i="98"/>
  <c r="BG26" i="98"/>
  <c r="BF26" i="98"/>
  <c r="CE25" i="98"/>
  <c r="CD25" i="98"/>
  <c r="CC25" i="98"/>
  <c r="CB25" i="98"/>
  <c r="CA25" i="98"/>
  <c r="BZ25" i="98"/>
  <c r="BY25" i="98"/>
  <c r="BX25" i="98"/>
  <c r="BU25" i="98"/>
  <c r="BT25" i="98"/>
  <c r="BS25" i="98"/>
  <c r="BR25" i="98"/>
  <c r="BQ25" i="98"/>
  <c r="BP25" i="98"/>
  <c r="BO25" i="98"/>
  <c r="BN25" i="98"/>
  <c r="BM25" i="98"/>
  <c r="BL25" i="98"/>
  <c r="BK25" i="98"/>
  <c r="BJ25" i="98"/>
  <c r="BI25" i="98"/>
  <c r="BH25" i="98"/>
  <c r="BG25" i="98"/>
  <c r="BF25" i="98"/>
  <c r="F17" i="98"/>
  <c r="CE24" i="98"/>
  <c r="CD24" i="98"/>
  <c r="CC24" i="98"/>
  <c r="CB24" i="98"/>
  <c r="CA24" i="98"/>
  <c r="BZ24" i="98"/>
  <c r="BY24" i="98"/>
  <c r="BX24" i="98"/>
  <c r="BU24" i="98"/>
  <c r="BT24" i="98"/>
  <c r="BS24" i="98"/>
  <c r="BR24" i="98"/>
  <c r="BQ24" i="98"/>
  <c r="BP24" i="98"/>
  <c r="BO24" i="98"/>
  <c r="BN24" i="98"/>
  <c r="BM24" i="98"/>
  <c r="BL24" i="98"/>
  <c r="BK24" i="98"/>
  <c r="BJ24" i="98"/>
  <c r="BI24" i="98"/>
  <c r="BH24" i="98"/>
  <c r="BG24" i="98"/>
  <c r="BF24" i="98"/>
  <c r="CE23" i="98"/>
  <c r="CD23" i="98"/>
  <c r="CC23" i="98"/>
  <c r="CB23" i="98"/>
  <c r="CA23" i="98"/>
  <c r="BZ23" i="98"/>
  <c r="BY23" i="98"/>
  <c r="BX23" i="98"/>
  <c r="BU23" i="98"/>
  <c r="BT23" i="98"/>
  <c r="BS23" i="98"/>
  <c r="BR23" i="98"/>
  <c r="BQ23" i="98"/>
  <c r="BP23" i="98"/>
  <c r="BO23" i="98"/>
  <c r="BN23" i="98"/>
  <c r="BM23" i="98"/>
  <c r="BL23" i="98"/>
  <c r="BK23" i="98"/>
  <c r="BJ23" i="98"/>
  <c r="BI23" i="98"/>
  <c r="BH23" i="98"/>
  <c r="BG23" i="98"/>
  <c r="BF23" i="98"/>
  <c r="F22" i="98"/>
  <c r="CE22" i="98"/>
  <c r="CD22" i="98"/>
  <c r="CC22" i="98"/>
  <c r="CB22" i="98"/>
  <c r="CA22" i="98"/>
  <c r="BZ22" i="98"/>
  <c r="BY22" i="98"/>
  <c r="BX22" i="98"/>
  <c r="BU22" i="98"/>
  <c r="BT22" i="98"/>
  <c r="BS22" i="98"/>
  <c r="BR22" i="98"/>
  <c r="BQ22" i="98"/>
  <c r="BP22" i="98"/>
  <c r="BO22" i="98"/>
  <c r="BN22" i="98"/>
  <c r="BM22" i="98"/>
  <c r="BL22" i="98"/>
  <c r="BK22" i="98"/>
  <c r="BJ22" i="98"/>
  <c r="BI22" i="98"/>
  <c r="BH22" i="98"/>
  <c r="BG22" i="98"/>
  <c r="BF22" i="98"/>
  <c r="F21" i="98"/>
  <c r="CE21" i="98"/>
  <c r="CD21" i="98"/>
  <c r="CC21" i="98"/>
  <c r="CB21" i="98"/>
  <c r="CA21" i="98"/>
  <c r="BZ21" i="98"/>
  <c r="BY21" i="98"/>
  <c r="BX21" i="98"/>
  <c r="BU21" i="98"/>
  <c r="BT21" i="98"/>
  <c r="BS21" i="98"/>
  <c r="BR21" i="98"/>
  <c r="BQ21" i="98"/>
  <c r="BP21" i="98"/>
  <c r="BO21" i="98"/>
  <c r="BN21" i="98"/>
  <c r="BM21" i="98"/>
  <c r="BL21" i="98"/>
  <c r="BK21" i="98"/>
  <c r="BJ21" i="98"/>
  <c r="BI21" i="98"/>
  <c r="BH21" i="98"/>
  <c r="BG21" i="98"/>
  <c r="BF21" i="98"/>
  <c r="F28" i="98"/>
  <c r="CE20" i="98"/>
  <c r="CD20" i="98"/>
  <c r="CC20" i="98"/>
  <c r="CB20" i="98"/>
  <c r="CA20" i="98"/>
  <c r="BZ20" i="98"/>
  <c r="BY20" i="98"/>
  <c r="BX20" i="98"/>
  <c r="BU20" i="98"/>
  <c r="BT20" i="98"/>
  <c r="BS20" i="98"/>
  <c r="BR20" i="98"/>
  <c r="BQ20" i="98"/>
  <c r="BP20" i="98"/>
  <c r="BO20" i="98"/>
  <c r="BN20" i="98"/>
  <c r="BM20" i="98"/>
  <c r="BL20" i="98"/>
  <c r="BK20" i="98"/>
  <c r="BJ20" i="98"/>
  <c r="BI20" i="98"/>
  <c r="BH20" i="98"/>
  <c r="BG20" i="98"/>
  <c r="BF20" i="98"/>
  <c r="F18" i="98"/>
  <c r="CE19" i="98"/>
  <c r="CD19" i="98"/>
  <c r="CC19" i="98"/>
  <c r="CB19" i="98"/>
  <c r="CA19" i="98"/>
  <c r="BZ19" i="98"/>
  <c r="BY19" i="98"/>
  <c r="BX19" i="98"/>
  <c r="BU19" i="98"/>
  <c r="BT19" i="98"/>
  <c r="BS19" i="98"/>
  <c r="BR19" i="98"/>
  <c r="BQ19" i="98"/>
  <c r="BP19" i="98"/>
  <c r="BO19" i="98"/>
  <c r="BN19" i="98"/>
  <c r="BM19" i="98"/>
  <c r="BL19" i="98"/>
  <c r="BK19" i="98"/>
  <c r="BJ19" i="98"/>
  <c r="BI19" i="98"/>
  <c r="BH19" i="98"/>
  <c r="BG19" i="98"/>
  <c r="BF19" i="98"/>
  <c r="F14" i="98"/>
  <c r="CE18" i="98"/>
  <c r="CD18" i="98"/>
  <c r="CC18" i="98"/>
  <c r="CB18" i="98"/>
  <c r="CA18" i="98"/>
  <c r="BZ18" i="98"/>
  <c r="BY18" i="98"/>
  <c r="BX18" i="98"/>
  <c r="BU18" i="98"/>
  <c r="BT18" i="98"/>
  <c r="BS18" i="98"/>
  <c r="BR18" i="98"/>
  <c r="BQ18" i="98"/>
  <c r="BP18" i="98"/>
  <c r="BO18" i="98"/>
  <c r="BN18" i="98"/>
  <c r="BM18" i="98"/>
  <c r="BL18" i="98"/>
  <c r="BK18" i="98"/>
  <c r="BJ18" i="98"/>
  <c r="BI18" i="98"/>
  <c r="BH18" i="98"/>
  <c r="BG18" i="98"/>
  <c r="BF18" i="98"/>
  <c r="F25" i="98"/>
  <c r="CE17" i="98"/>
  <c r="CD17" i="98"/>
  <c r="CC17" i="98"/>
  <c r="CB17" i="98"/>
  <c r="CA17" i="98"/>
  <c r="BZ17" i="98"/>
  <c r="BY17" i="98"/>
  <c r="BX17" i="98"/>
  <c r="BU17" i="98"/>
  <c r="BT17" i="98"/>
  <c r="BS17" i="98"/>
  <c r="BR17" i="98"/>
  <c r="BQ17" i="98"/>
  <c r="BP17" i="98"/>
  <c r="BO17" i="98"/>
  <c r="BN17" i="98"/>
  <c r="BM17" i="98"/>
  <c r="BL17" i="98"/>
  <c r="BK17" i="98"/>
  <c r="BJ17" i="98"/>
  <c r="BI17" i="98"/>
  <c r="BH17" i="98"/>
  <c r="BG17" i="98"/>
  <c r="BF17" i="98"/>
  <c r="F33" i="98"/>
  <c r="CE16" i="98"/>
  <c r="CD16" i="98"/>
  <c r="CC16" i="98"/>
  <c r="CB16" i="98"/>
  <c r="CA16" i="98"/>
  <c r="BZ16" i="98"/>
  <c r="BY16" i="98"/>
  <c r="BX16" i="98"/>
  <c r="BU16" i="98"/>
  <c r="BT16" i="98"/>
  <c r="BS16" i="98"/>
  <c r="BR16" i="98"/>
  <c r="BQ16" i="98"/>
  <c r="BP16" i="98"/>
  <c r="BO16" i="98"/>
  <c r="BN16" i="98"/>
  <c r="BM16" i="98"/>
  <c r="BL16" i="98"/>
  <c r="BK16" i="98"/>
  <c r="BJ16" i="98"/>
  <c r="BI16" i="98"/>
  <c r="BH16" i="98"/>
  <c r="BG16" i="98"/>
  <c r="BF16" i="98"/>
  <c r="F16" i="98"/>
  <c r="CE15" i="98"/>
  <c r="CD15" i="98"/>
  <c r="CC15" i="98"/>
  <c r="CB15" i="98"/>
  <c r="CA15" i="98"/>
  <c r="BZ15" i="98"/>
  <c r="BY15" i="98"/>
  <c r="BX15" i="98"/>
  <c r="BU15" i="98"/>
  <c r="BT15" i="98"/>
  <c r="BS15" i="98"/>
  <c r="BR15" i="98"/>
  <c r="BQ15" i="98"/>
  <c r="BP15" i="98"/>
  <c r="BO15" i="98"/>
  <c r="BN15" i="98"/>
  <c r="BM15" i="98"/>
  <c r="BL15" i="98"/>
  <c r="BK15" i="98"/>
  <c r="BJ15" i="98"/>
  <c r="BI15" i="98"/>
  <c r="BH15" i="98"/>
  <c r="BG15" i="98"/>
  <c r="BF15" i="98"/>
  <c r="F13" i="98"/>
  <c r="CE14" i="98"/>
  <c r="CD14" i="98"/>
  <c r="CC14" i="98"/>
  <c r="CB14" i="98"/>
  <c r="CA14" i="98"/>
  <c r="BZ14" i="98"/>
  <c r="BY14" i="98"/>
  <c r="BX14" i="98"/>
  <c r="BU14" i="98"/>
  <c r="BT14" i="98"/>
  <c r="BS14" i="98"/>
  <c r="BR14" i="98"/>
  <c r="BQ14" i="98"/>
  <c r="BP14" i="98"/>
  <c r="BO14" i="98"/>
  <c r="BN14" i="98"/>
  <c r="BM14" i="98"/>
  <c r="BL14" i="98"/>
  <c r="BK14" i="98"/>
  <c r="BJ14" i="98"/>
  <c r="BI14" i="98"/>
  <c r="BH14" i="98"/>
  <c r="BG14" i="98"/>
  <c r="BF14" i="98"/>
  <c r="F9" i="98"/>
  <c r="CE13" i="98"/>
  <c r="CD13" i="98"/>
  <c r="CC13" i="98"/>
  <c r="CB13" i="98"/>
  <c r="CA13" i="98"/>
  <c r="BZ13" i="98"/>
  <c r="BY13" i="98"/>
  <c r="BX13" i="98"/>
  <c r="BU13" i="98"/>
  <c r="BT13" i="98"/>
  <c r="BS13" i="98"/>
  <c r="BR13" i="98"/>
  <c r="BQ13" i="98"/>
  <c r="BP13" i="98"/>
  <c r="BO13" i="98"/>
  <c r="BN13" i="98"/>
  <c r="BM13" i="98"/>
  <c r="BL13" i="98"/>
  <c r="BK13" i="98"/>
  <c r="BJ13" i="98"/>
  <c r="BI13" i="98"/>
  <c r="BH13" i="98"/>
  <c r="BG13" i="98"/>
  <c r="BF13" i="98"/>
  <c r="F20" i="98"/>
  <c r="CE12" i="98"/>
  <c r="CD12" i="98"/>
  <c r="CC12" i="98"/>
  <c r="CB12" i="98"/>
  <c r="CA12" i="98"/>
  <c r="BZ12" i="98"/>
  <c r="BY12" i="98"/>
  <c r="BX12" i="98"/>
  <c r="BU12" i="98"/>
  <c r="BT12" i="98"/>
  <c r="BS12" i="98"/>
  <c r="BR12" i="98"/>
  <c r="BQ12" i="98"/>
  <c r="BP12" i="98"/>
  <c r="BO12" i="98"/>
  <c r="BN12" i="98"/>
  <c r="BM12" i="98"/>
  <c r="BL12" i="98"/>
  <c r="BK12" i="98"/>
  <c r="BJ12" i="98"/>
  <c r="BI12" i="98"/>
  <c r="BH12" i="98"/>
  <c r="BG12" i="98"/>
  <c r="BF12" i="98"/>
  <c r="F27" i="98"/>
  <c r="CE11" i="98"/>
  <c r="CD11" i="98"/>
  <c r="CC11" i="98"/>
  <c r="CB11" i="98"/>
  <c r="CA11" i="98"/>
  <c r="BZ11" i="98"/>
  <c r="BY11" i="98"/>
  <c r="BX11" i="98"/>
  <c r="BU11" i="98"/>
  <c r="BT11" i="98"/>
  <c r="BS11" i="98"/>
  <c r="BR11" i="98"/>
  <c r="BQ11" i="98"/>
  <c r="BP11" i="98"/>
  <c r="BO11" i="98"/>
  <c r="BN11" i="98"/>
  <c r="BM11" i="98"/>
  <c r="BL11" i="98"/>
  <c r="BK11" i="98"/>
  <c r="BJ11" i="98"/>
  <c r="BI11" i="98"/>
  <c r="BH11" i="98"/>
  <c r="BG11" i="98"/>
  <c r="BF11" i="98"/>
  <c r="F12" i="98"/>
  <c r="CE10" i="98"/>
  <c r="CD10" i="98"/>
  <c r="CC10" i="98"/>
  <c r="CB10" i="98"/>
  <c r="CA10" i="98"/>
  <c r="BZ10" i="98"/>
  <c r="BY10" i="98"/>
  <c r="BX10" i="98"/>
  <c r="BU10" i="98"/>
  <c r="BT10" i="98"/>
  <c r="BS10" i="98"/>
  <c r="BR10" i="98"/>
  <c r="BQ10" i="98"/>
  <c r="BP10" i="98"/>
  <c r="BO10" i="98"/>
  <c r="BN10" i="98"/>
  <c r="BM10" i="98"/>
  <c r="BL10" i="98"/>
  <c r="BK10" i="98"/>
  <c r="BJ10" i="98"/>
  <c r="BI10" i="98"/>
  <c r="BH10" i="98"/>
  <c r="BG10" i="98"/>
  <c r="BF10" i="98"/>
  <c r="F11" i="98"/>
  <c r="CE9" i="98"/>
  <c r="CD9" i="98"/>
  <c r="CC9" i="98"/>
  <c r="CB9" i="98"/>
  <c r="CA9" i="98"/>
  <c r="BZ9" i="98"/>
  <c r="BY9" i="98"/>
  <c r="BX9" i="98"/>
  <c r="BU9" i="98"/>
  <c r="BT9" i="98"/>
  <c r="BS9" i="98"/>
  <c r="BR9" i="98"/>
  <c r="BQ9" i="98"/>
  <c r="BP9" i="98"/>
  <c r="BO9" i="98"/>
  <c r="BN9" i="98"/>
  <c r="BM9" i="98"/>
  <c r="BL9" i="98"/>
  <c r="BK9" i="98"/>
  <c r="BJ9" i="98"/>
  <c r="BI9" i="98"/>
  <c r="BH9" i="98"/>
  <c r="BG9" i="98"/>
  <c r="BF9" i="98"/>
  <c r="F15" i="98"/>
  <c r="CE8" i="98"/>
  <c r="CD8" i="98"/>
  <c r="CC8" i="98"/>
  <c r="CB8" i="98"/>
  <c r="CA8" i="98"/>
  <c r="BZ8" i="98"/>
  <c r="BY8" i="98"/>
  <c r="BX8" i="98"/>
  <c r="BU8" i="98"/>
  <c r="BT8" i="98"/>
  <c r="BS8" i="98"/>
  <c r="BR8" i="98"/>
  <c r="BQ8" i="98"/>
  <c r="BP8" i="98"/>
  <c r="BO8" i="98"/>
  <c r="BN8" i="98"/>
  <c r="BM8" i="98"/>
  <c r="BL8" i="98"/>
  <c r="BK8" i="98"/>
  <c r="BJ8" i="98"/>
  <c r="BI8" i="98"/>
  <c r="BH8" i="98"/>
  <c r="BG8" i="98"/>
  <c r="BF8" i="98"/>
  <c r="CE7" i="98"/>
  <c r="CD7" i="98"/>
  <c r="CC7" i="98"/>
  <c r="CB7" i="98"/>
  <c r="CA7" i="98"/>
  <c r="BZ7" i="98"/>
  <c r="BY7" i="98"/>
  <c r="BX7" i="98"/>
  <c r="BU7" i="98"/>
  <c r="BT7" i="98"/>
  <c r="BS7" i="98"/>
  <c r="BR7" i="98"/>
  <c r="BQ7" i="98"/>
  <c r="BP7" i="98"/>
  <c r="BO7" i="98"/>
  <c r="BN7" i="98"/>
  <c r="BM7" i="98"/>
  <c r="BL7" i="98"/>
  <c r="BK7" i="98"/>
  <c r="BJ7" i="98"/>
  <c r="BI7" i="98"/>
  <c r="BH7" i="98"/>
  <c r="BG7" i="98"/>
  <c r="BF7" i="98"/>
  <c r="CE6" i="98"/>
  <c r="CD6" i="98"/>
  <c r="CC6" i="98"/>
  <c r="CB6" i="98"/>
  <c r="CA6" i="98"/>
  <c r="BZ6" i="98"/>
  <c r="BY6" i="98"/>
  <c r="BX6" i="98"/>
  <c r="BU6" i="98"/>
  <c r="BT6" i="98"/>
  <c r="BS6" i="98"/>
  <c r="BR6" i="98"/>
  <c r="BQ6" i="98"/>
  <c r="BP6" i="98"/>
  <c r="BO6" i="98"/>
  <c r="BN6" i="98"/>
  <c r="BM6" i="98"/>
  <c r="BL6" i="98"/>
  <c r="BK6" i="98"/>
  <c r="BJ6" i="98"/>
  <c r="BI6" i="98"/>
  <c r="BH6" i="98"/>
  <c r="BG6" i="98"/>
  <c r="BF6" i="98"/>
  <c r="CE5" i="98"/>
  <c r="CD5" i="98"/>
  <c r="CC5" i="98"/>
  <c r="CB5" i="98"/>
  <c r="CA5" i="98"/>
  <c r="BZ5" i="98"/>
  <c r="BY5" i="98"/>
  <c r="BX5" i="98"/>
  <c r="BU5" i="98"/>
  <c r="BT5" i="98"/>
  <c r="BS5" i="98"/>
  <c r="BR5" i="98"/>
  <c r="BQ5" i="98"/>
  <c r="BP5" i="98"/>
  <c r="BO5" i="98"/>
  <c r="BN5" i="98"/>
  <c r="BM5" i="98"/>
  <c r="BL5" i="98"/>
  <c r="BK5" i="98"/>
  <c r="BJ5" i="98"/>
  <c r="BI5" i="98"/>
  <c r="BH5" i="98"/>
  <c r="BG5" i="98"/>
  <c r="BF5" i="98"/>
  <c r="CE4" i="98"/>
  <c r="CD4" i="98"/>
  <c r="CC4" i="98"/>
  <c r="CB4" i="98"/>
  <c r="CA4" i="98"/>
  <c r="BZ4" i="98"/>
  <c r="BY4" i="98"/>
  <c r="BX4" i="98"/>
  <c r="BU4" i="98"/>
  <c r="BT4" i="98"/>
  <c r="BS4" i="98"/>
  <c r="BR4" i="98"/>
  <c r="BQ4" i="98"/>
  <c r="BP4" i="98"/>
  <c r="BO4" i="98"/>
  <c r="BN4" i="98"/>
  <c r="BM4" i="98"/>
  <c r="BL4" i="98"/>
  <c r="BK4" i="98"/>
  <c r="BJ4" i="98"/>
  <c r="BI4" i="98"/>
  <c r="BH4" i="98"/>
  <c r="BG4" i="98"/>
  <c r="BF4" i="98"/>
  <c r="CH8" i="98" l="1"/>
  <c r="CY44" i="98"/>
  <c r="CY40" i="98"/>
  <c r="CU27" i="99"/>
  <c r="DD28" i="99"/>
  <c r="CK29" i="99"/>
  <c r="CY36" i="99"/>
  <c r="CQ37" i="99"/>
  <c r="DD37" i="99"/>
  <c r="CP45" i="99"/>
  <c r="DF45" i="99"/>
  <c r="CT21" i="99"/>
  <c r="CN28" i="99"/>
  <c r="DF29" i="99"/>
  <c r="DC53" i="99"/>
  <c r="CK24" i="99"/>
  <c r="DB24" i="99"/>
  <c r="CT25" i="99"/>
  <c r="CY30" i="99"/>
  <c r="CZ31" i="99"/>
  <c r="DA38" i="99"/>
  <c r="CU41" i="99"/>
  <c r="DE47" i="99"/>
  <c r="CV33" i="99"/>
  <c r="CU50" i="99"/>
  <c r="DB16" i="99"/>
  <c r="CL36" i="98"/>
  <c r="CI37" i="98"/>
  <c r="CS43" i="98"/>
  <c r="CK47" i="98"/>
  <c r="DF47" i="98"/>
  <c r="CL48" i="98"/>
  <c r="CI49" i="98"/>
  <c r="CW51" i="98"/>
  <c r="CV52" i="98"/>
  <c r="DE52" i="98"/>
  <c r="CU53" i="98"/>
  <c r="DF16" i="99"/>
  <c r="DD18" i="99"/>
  <c r="CW20" i="99"/>
  <c r="DA23" i="99"/>
  <c r="CW25" i="99"/>
  <c r="CZ25" i="99"/>
  <c r="CH26" i="99"/>
  <c r="CP34" i="99"/>
  <c r="CR38" i="99"/>
  <c r="CR42" i="99"/>
  <c r="CQ46" i="99"/>
  <c r="DA47" i="99"/>
  <c r="CY36" i="98"/>
  <c r="CQ37" i="98"/>
  <c r="DD37" i="98"/>
  <c r="DA38" i="98"/>
  <c r="DE42" i="98"/>
  <c r="DE46" i="98"/>
  <c r="CY48" i="98"/>
  <c r="CQ49" i="98"/>
  <c r="DD49" i="98"/>
  <c r="CP17" i="99"/>
  <c r="CP21" i="99"/>
  <c r="CR23" i="99"/>
  <c r="CW26" i="99"/>
  <c r="DE26" i="99"/>
  <c r="DD31" i="99"/>
  <c r="CY40" i="99"/>
  <c r="DD41" i="99"/>
  <c r="CR47" i="99"/>
  <c r="CR38" i="98"/>
  <c r="DD41" i="98"/>
  <c r="CR42" i="98"/>
  <c r="DD45" i="98"/>
  <c r="CR46" i="98"/>
  <c r="CJ50" i="98"/>
  <c r="CO16" i="99"/>
  <c r="CZ18" i="99"/>
  <c r="DA19" i="99"/>
  <c r="CO24" i="99"/>
  <c r="DF24" i="99"/>
  <c r="CJ28" i="99"/>
  <c r="DA28" i="99"/>
  <c r="CL36" i="99"/>
  <c r="CI37" i="99"/>
  <c r="CK48" i="99"/>
  <c r="DF48" i="99"/>
  <c r="CV52" i="99"/>
  <c r="CZ50" i="99"/>
  <c r="CR15" i="99"/>
  <c r="DF15" i="99"/>
  <c r="DF35" i="98"/>
  <c r="CK35" i="98"/>
  <c r="CQ7" i="99"/>
  <c r="CZ10" i="99"/>
  <c r="CR11" i="99"/>
  <c r="CY31" i="98"/>
  <c r="CZ33" i="98"/>
  <c r="CT33" i="98"/>
  <c r="CV30" i="98"/>
  <c r="I19" i="102"/>
  <c r="X23" i="102"/>
  <c r="AB23" i="102" s="1"/>
  <c r="DF14" i="98"/>
  <c r="CW18" i="98"/>
  <c r="DF18" i="98"/>
  <c r="CW22" i="98"/>
  <c r="DF22" i="98"/>
  <c r="DF10" i="98"/>
  <c r="DC5" i="98"/>
  <c r="CV4" i="99"/>
  <c r="DF4" i="99"/>
  <c r="DF6" i="99"/>
  <c r="CT13" i="99"/>
  <c r="DB6" i="99"/>
  <c r="DF5" i="99"/>
  <c r="CW12" i="99"/>
  <c r="DF26" i="98"/>
  <c r="DC27" i="98"/>
  <c r="CT21" i="98"/>
  <c r="CW10" i="98"/>
  <c r="DF4" i="98"/>
  <c r="DC28" i="98"/>
  <c r="CT28" i="98"/>
  <c r="DE29" i="98"/>
  <c r="CT17" i="98"/>
  <c r="CJ11" i="99"/>
  <c r="CJ15" i="99"/>
  <c r="DE15" i="99"/>
  <c r="CT17" i="99"/>
  <c r="CL25" i="99"/>
  <c r="CN26" i="99"/>
  <c r="CO33" i="99"/>
  <c r="CS52" i="99"/>
  <c r="DC4" i="99"/>
  <c r="DE7" i="99"/>
  <c r="DE8" i="99"/>
  <c r="DA11" i="99"/>
  <c r="CV12" i="99"/>
  <c r="CO12" i="99"/>
  <c r="DD14" i="99"/>
  <c r="DD15" i="99"/>
  <c r="CN15" i="99"/>
  <c r="CU18" i="99"/>
  <c r="DC23" i="99"/>
  <c r="CJ23" i="99"/>
  <c r="DE23" i="99"/>
  <c r="CP25" i="99"/>
  <c r="CS26" i="99"/>
  <c r="CR28" i="99"/>
  <c r="CW30" i="99"/>
  <c r="DF30" i="99"/>
  <c r="CH30" i="99"/>
  <c r="CU31" i="99"/>
  <c r="CS33" i="99"/>
  <c r="CY34" i="99"/>
  <c r="DF35" i="99"/>
  <c r="CH36" i="99"/>
  <c r="CM37" i="99"/>
  <c r="DD38" i="99"/>
  <c r="CJ38" i="99"/>
  <c r="DE38" i="99"/>
  <c r="CW40" i="99"/>
  <c r="DF40" i="99"/>
  <c r="CH40" i="99"/>
  <c r="DF42" i="99"/>
  <c r="CV44" i="99"/>
  <c r="CO44" i="99"/>
  <c r="CY45" i="99"/>
  <c r="CN47" i="99"/>
  <c r="CW49" i="99"/>
  <c r="DF49" i="99"/>
  <c r="CH49" i="99"/>
  <c r="CT50" i="99"/>
  <c r="DC50" i="99"/>
  <c r="CI50" i="99"/>
  <c r="DD50" i="99"/>
  <c r="CO52" i="99"/>
  <c r="CW52" i="99"/>
  <c r="DD4" i="99"/>
  <c r="DC5" i="99"/>
  <c r="CK12" i="99"/>
  <c r="CS12" i="99"/>
  <c r="DC13" i="99"/>
  <c r="CQ14" i="99"/>
  <c r="CW17" i="99"/>
  <c r="CH17" i="99"/>
  <c r="CV18" i="99"/>
  <c r="DF18" i="99"/>
  <c r="CI18" i="99"/>
  <c r="DE19" i="99"/>
  <c r="CV20" i="99"/>
  <c r="CO20" i="99"/>
  <c r="DD22" i="99"/>
  <c r="CN23" i="99"/>
  <c r="DB29" i="99"/>
  <c r="DC30" i="99"/>
  <c r="CL30" i="99"/>
  <c r="CT31" i="99"/>
  <c r="DC31" i="99"/>
  <c r="CI31" i="99"/>
  <c r="CW33" i="99"/>
  <c r="CN38" i="99"/>
  <c r="CL40" i="99"/>
  <c r="DC41" i="99"/>
  <c r="CU44" i="99"/>
  <c r="CW44" i="99"/>
  <c r="CM46" i="99"/>
  <c r="DB48" i="99"/>
  <c r="DC49" i="99"/>
  <c r="CL49" i="99"/>
  <c r="CM50" i="99"/>
  <c r="DE5" i="99"/>
  <c r="DD6" i="99"/>
  <c r="CP13" i="99"/>
  <c r="DA15" i="99"/>
  <c r="CK16" i="99"/>
  <c r="CS17" i="99"/>
  <c r="CY17" i="99"/>
  <c r="CL17" i="99"/>
  <c r="CW18" i="99"/>
  <c r="DC18" i="99"/>
  <c r="CM18" i="99"/>
  <c r="CR19" i="99"/>
  <c r="DF19" i="99"/>
  <c r="CJ19" i="99"/>
  <c r="CK20" i="99"/>
  <c r="CS20" i="99"/>
  <c r="DC21" i="99"/>
  <c r="CQ22" i="99"/>
  <c r="DD23" i="99"/>
  <c r="CV25" i="99"/>
  <c r="CH25" i="99"/>
  <c r="DF28" i="99"/>
  <c r="DE28" i="99"/>
  <c r="CP30" i="99"/>
  <c r="CT30" i="99"/>
  <c r="CM31" i="99"/>
  <c r="CV32" i="99"/>
  <c r="CZ37" i="99"/>
  <c r="CV39" i="99"/>
  <c r="CW39" i="99"/>
  <c r="CT40" i="99"/>
  <c r="CZ41" i="99"/>
  <c r="CT49" i="99"/>
  <c r="CY49" i="99"/>
  <c r="CQ50" i="99"/>
  <c r="CR8" i="99"/>
  <c r="CI4" i="99"/>
  <c r="CS6" i="99"/>
  <c r="CT9" i="99"/>
  <c r="DA7" i="99"/>
  <c r="DC7" i="99"/>
  <c r="DE11" i="99"/>
  <c r="DF11" i="99"/>
  <c r="DB26" i="98"/>
  <c r="CS35" i="98"/>
  <c r="CS47" i="98"/>
  <c r="CI28" i="98"/>
  <c r="CS30" i="98"/>
  <c r="CY4" i="98"/>
  <c r="DC7" i="98"/>
  <c r="DD14" i="98"/>
  <c r="DC19" i="98"/>
  <c r="DD22" i="98"/>
  <c r="DC23" i="98"/>
  <c r="DE25" i="98"/>
  <c r="CH28" i="98"/>
  <c r="CM28" i="98"/>
  <c r="DD29" i="98"/>
  <c r="CJ29" i="98"/>
  <c r="CO30" i="98"/>
  <c r="CW30" i="98"/>
  <c r="CJ33" i="98"/>
  <c r="CH36" i="98"/>
  <c r="CM37" i="98"/>
  <c r="DD38" i="98"/>
  <c r="CJ38" i="98"/>
  <c r="DE38" i="98"/>
  <c r="CW40" i="98"/>
  <c r="DF40" i="98"/>
  <c r="CH40" i="98"/>
  <c r="CV44" i="98"/>
  <c r="DE44" i="98"/>
  <c r="CH44" i="98"/>
  <c r="CH48" i="98"/>
  <c r="CM49" i="98"/>
  <c r="DC50" i="98"/>
  <c r="DC52" i="98"/>
  <c r="CW53" i="98"/>
  <c r="DF53" i="98"/>
  <c r="DD10" i="98"/>
  <c r="DC11" i="98"/>
  <c r="DD8" i="98"/>
  <c r="DD12" i="98"/>
  <c r="DD16" i="98"/>
  <c r="DD20" i="98"/>
  <c r="CU22" i="98"/>
  <c r="DF24" i="98"/>
  <c r="CO26" i="98"/>
  <c r="CL27" i="98"/>
  <c r="CZ28" i="98"/>
  <c r="DA29" i="98"/>
  <c r="CO33" i="98"/>
  <c r="CN38" i="98"/>
  <c r="CL40" i="98"/>
  <c r="DC41" i="98"/>
  <c r="CZ41" i="98"/>
  <c r="DC44" i="98"/>
  <c r="CL44" i="98"/>
  <c r="DF45" i="98"/>
  <c r="CZ45" i="98"/>
  <c r="CT52" i="98"/>
  <c r="DC15" i="98"/>
  <c r="DD18" i="98"/>
  <c r="DE7" i="98"/>
  <c r="DE9" i="98"/>
  <c r="DE11" i="98"/>
  <c r="DE13" i="98"/>
  <c r="DE15" i="98"/>
  <c r="DE17" i="98"/>
  <c r="DE19" i="98"/>
  <c r="DE21" i="98"/>
  <c r="DE23" i="98"/>
  <c r="CU28" i="98"/>
  <c r="DD28" i="98"/>
  <c r="CM32" i="98"/>
  <c r="CV35" i="98"/>
  <c r="CO35" i="98"/>
  <c r="CZ37" i="98"/>
  <c r="CV39" i="98"/>
  <c r="CW39" i="98"/>
  <c r="CT40" i="98"/>
  <c r="CU43" i="98"/>
  <c r="CW43" i="98"/>
  <c r="CP44" i="98"/>
  <c r="CT44" i="98"/>
  <c r="CU47" i="98"/>
  <c r="CO47" i="98"/>
  <c r="CZ49" i="98"/>
  <c r="CU51" i="98"/>
  <c r="DD51" i="98"/>
  <c r="DD53" i="98"/>
  <c r="DB5" i="98"/>
  <c r="CW27" i="98"/>
  <c r="CH27" i="98"/>
  <c r="CT27" i="98"/>
  <c r="CN25" i="98"/>
  <c r="CT13" i="98"/>
  <c r="CV21" i="98"/>
  <c r="CW26" i="98"/>
  <c r="CW14" i="98"/>
  <c r="CT23" i="98"/>
  <c r="CU16" i="98"/>
  <c r="CU20" i="98"/>
  <c r="CT19" i="98"/>
  <c r="CT6" i="99"/>
  <c r="CW9" i="99"/>
  <c r="CW4" i="99"/>
  <c r="CU5" i="99"/>
  <c r="CU6" i="99"/>
  <c r="CT4" i="99"/>
  <c r="CU8" i="99"/>
  <c r="CU18" i="98"/>
  <c r="CQ6" i="98"/>
  <c r="CU10" i="98"/>
  <c r="CU14" i="98"/>
  <c r="CV9" i="98"/>
  <c r="CV13" i="98"/>
  <c r="CV17" i="98"/>
  <c r="CP4" i="98"/>
  <c r="CO5" i="98"/>
  <c r="CT9" i="98"/>
  <c r="CT7" i="98"/>
  <c r="CT11" i="98"/>
  <c r="CT15" i="98"/>
  <c r="CW4" i="98"/>
  <c r="CS5" i="98"/>
  <c r="CU8" i="98"/>
  <c r="CU12" i="98"/>
  <c r="CM4" i="99"/>
  <c r="CU4" i="99"/>
  <c r="BV5" i="99"/>
  <c r="CJ5" i="99"/>
  <c r="CR5" i="99"/>
  <c r="DA5" i="99"/>
  <c r="CP6" i="99"/>
  <c r="CW7" i="99"/>
  <c r="CS7" i="99"/>
  <c r="CO7" i="99"/>
  <c r="CK7" i="99"/>
  <c r="CV7" i="99"/>
  <c r="CM8" i="99"/>
  <c r="CW8" i="99"/>
  <c r="DD9" i="99"/>
  <c r="CZ9" i="99"/>
  <c r="CF9" i="99"/>
  <c r="CR9" i="99"/>
  <c r="DC9" i="99"/>
  <c r="CT10" i="99"/>
  <c r="CP10" i="99"/>
  <c r="CL10" i="99"/>
  <c r="CH10" i="99"/>
  <c r="CW10" i="99"/>
  <c r="CS10" i="99"/>
  <c r="CO10" i="99"/>
  <c r="CK10" i="99"/>
  <c r="DD10" i="99"/>
  <c r="DE12" i="99"/>
  <c r="DA12" i="99"/>
  <c r="DD12" i="99"/>
  <c r="CZ12" i="99"/>
  <c r="DC12" i="99"/>
  <c r="CY12" i="99"/>
  <c r="CF12" i="99"/>
  <c r="CU14" i="99"/>
  <c r="DC17" i="99"/>
  <c r="DE20" i="99"/>
  <c r="DA20" i="99"/>
  <c r="DD20" i="99"/>
  <c r="CZ20" i="99"/>
  <c r="DC20" i="99"/>
  <c r="CY20" i="99"/>
  <c r="CF20" i="99"/>
  <c r="DD27" i="99"/>
  <c r="CZ27" i="99"/>
  <c r="BV32" i="99"/>
  <c r="DE32" i="99"/>
  <c r="DA32" i="99"/>
  <c r="BV4" i="99"/>
  <c r="CJ4" i="99"/>
  <c r="CN4" i="99"/>
  <c r="CR4" i="99"/>
  <c r="DA4" i="99"/>
  <c r="DE4" i="99"/>
  <c r="DD5" i="99"/>
  <c r="CF5" i="99"/>
  <c r="CK5" i="99"/>
  <c r="CO5" i="99"/>
  <c r="CS5" i="99"/>
  <c r="CW5" i="99"/>
  <c r="DB5" i="99"/>
  <c r="CV6" i="99"/>
  <c r="DE6" i="99"/>
  <c r="DA6" i="99"/>
  <c r="CF6" i="99"/>
  <c r="CL6" i="99"/>
  <c r="CQ6" i="99"/>
  <c r="CW6" i="99"/>
  <c r="DC6" i="99"/>
  <c r="DF7" i="99"/>
  <c r="CH7" i="99"/>
  <c r="CM7" i="99"/>
  <c r="CR7" i="99"/>
  <c r="CY7" i="99"/>
  <c r="DD7" i="99"/>
  <c r="CI8" i="99"/>
  <c r="CN8" i="99"/>
  <c r="CS8" i="99"/>
  <c r="CZ8" i="99"/>
  <c r="CH9" i="99"/>
  <c r="CN9" i="99"/>
  <c r="CS9" i="99"/>
  <c r="CY9" i="99"/>
  <c r="DE9" i="99"/>
  <c r="CQ10" i="99"/>
  <c r="DD11" i="99"/>
  <c r="CN11" i="99"/>
  <c r="DB12" i="99"/>
  <c r="CW13" i="99"/>
  <c r="DF13" i="99"/>
  <c r="CH13" i="99"/>
  <c r="CY13" i="99"/>
  <c r="CV14" i="99"/>
  <c r="DC14" i="99"/>
  <c r="CI14" i="99"/>
  <c r="CZ14" i="99"/>
  <c r="CU15" i="99"/>
  <c r="CQ15" i="99"/>
  <c r="CM15" i="99"/>
  <c r="CI15" i="99"/>
  <c r="CT15" i="99"/>
  <c r="CP15" i="99"/>
  <c r="CL15" i="99"/>
  <c r="CH15" i="99"/>
  <c r="CW15" i="99"/>
  <c r="CS15" i="99"/>
  <c r="CO15" i="99"/>
  <c r="CK15" i="99"/>
  <c r="BV15" i="99"/>
  <c r="CV15" i="99"/>
  <c r="CS16" i="99"/>
  <c r="CT18" i="99"/>
  <c r="CQ18" i="99"/>
  <c r="DC19" i="99"/>
  <c r="CN19" i="99"/>
  <c r="DB20" i="99"/>
  <c r="CV21" i="99"/>
  <c r="DF21" i="99"/>
  <c r="CH21" i="99"/>
  <c r="CY21" i="99"/>
  <c r="CW22" i="99"/>
  <c r="DF22" i="99"/>
  <c r="CI22" i="99"/>
  <c r="CZ22" i="99"/>
  <c r="CU23" i="99"/>
  <c r="CQ23" i="99"/>
  <c r="CM23" i="99"/>
  <c r="CI23" i="99"/>
  <c r="CT23" i="99"/>
  <c r="CP23" i="99"/>
  <c r="CL23" i="99"/>
  <c r="CH23" i="99"/>
  <c r="CW23" i="99"/>
  <c r="CS23" i="99"/>
  <c r="CO23" i="99"/>
  <c r="CK23" i="99"/>
  <c r="BV23" i="99"/>
  <c r="CV23" i="99"/>
  <c r="CS24" i="99"/>
  <c r="CQ4" i="99"/>
  <c r="CZ4" i="99"/>
  <c r="CN5" i="99"/>
  <c r="CV5" i="99"/>
  <c r="CK6" i="99"/>
  <c r="BV7" i="99"/>
  <c r="CL7" i="99"/>
  <c r="DC8" i="99"/>
  <c r="CY8" i="99"/>
  <c r="CF8" i="99"/>
  <c r="DD8" i="99"/>
  <c r="CL9" i="99"/>
  <c r="CM10" i="99"/>
  <c r="CU22" i="99"/>
  <c r="DE25" i="99"/>
  <c r="CU32" i="99"/>
  <c r="CQ32" i="99"/>
  <c r="CM32" i="99"/>
  <c r="CI32" i="99"/>
  <c r="CT32" i="99"/>
  <c r="CP32" i="99"/>
  <c r="CL32" i="99"/>
  <c r="CH32" i="99"/>
  <c r="CW32" i="99"/>
  <c r="CS32" i="99"/>
  <c r="CO32" i="99"/>
  <c r="CK32" i="99"/>
  <c r="CR32" i="99"/>
  <c r="CN32" i="99"/>
  <c r="CJ32" i="99"/>
  <c r="CF4" i="99"/>
  <c r="CK4" i="99"/>
  <c r="CO4" i="99"/>
  <c r="CS4" i="99"/>
  <c r="DB4" i="99"/>
  <c r="CH5" i="99"/>
  <c r="CL5" i="99"/>
  <c r="CP5" i="99"/>
  <c r="CT5" i="99"/>
  <c r="CY5" i="99"/>
  <c r="CH6" i="99"/>
  <c r="CM6" i="99"/>
  <c r="CY6" i="99"/>
  <c r="CI7" i="99"/>
  <c r="CN7" i="99"/>
  <c r="CT7" i="99"/>
  <c r="CZ7" i="99"/>
  <c r="CJ8" i="99"/>
  <c r="CO8" i="99"/>
  <c r="DA8" i="99"/>
  <c r="DF8" i="99"/>
  <c r="CJ9" i="99"/>
  <c r="CO9" i="99"/>
  <c r="DA9" i="99"/>
  <c r="DF9" i="99"/>
  <c r="CU10" i="99"/>
  <c r="DF12" i="99"/>
  <c r="CL13" i="99"/>
  <c r="CT14" i="99"/>
  <c r="CM14" i="99"/>
  <c r="CV16" i="99"/>
  <c r="DE16" i="99"/>
  <c r="DA16" i="99"/>
  <c r="DD16" i="99"/>
  <c r="CZ16" i="99"/>
  <c r="DC16" i="99"/>
  <c r="CY16" i="99"/>
  <c r="CF16" i="99"/>
  <c r="CW16" i="99"/>
  <c r="DD19" i="99"/>
  <c r="DF20" i="99"/>
  <c r="CW21" i="99"/>
  <c r="CL21" i="99"/>
  <c r="DC22" i="99"/>
  <c r="CM22" i="99"/>
  <c r="CV24" i="99"/>
  <c r="DE24" i="99"/>
  <c r="DA24" i="99"/>
  <c r="DD24" i="99"/>
  <c r="CZ24" i="99"/>
  <c r="DC24" i="99"/>
  <c r="CY24" i="99"/>
  <c r="CF24" i="99"/>
  <c r="CW24" i="99"/>
  <c r="CY26" i="99"/>
  <c r="CQ27" i="99"/>
  <c r="CU34" i="99"/>
  <c r="CQ34" i="99"/>
  <c r="CM34" i="99"/>
  <c r="CI34" i="99"/>
  <c r="CL34" i="99"/>
  <c r="CH34" i="99"/>
  <c r="CT34" i="99"/>
  <c r="CH4" i="99"/>
  <c r="CL4" i="99"/>
  <c r="CP4" i="99"/>
  <c r="CY4" i="99"/>
  <c r="CI5" i="99"/>
  <c r="CM5" i="99"/>
  <c r="CQ5" i="99"/>
  <c r="CZ5" i="99"/>
  <c r="CI6" i="99"/>
  <c r="CO6" i="99"/>
  <c r="CZ6" i="99"/>
  <c r="CJ7" i="99"/>
  <c r="CP7" i="99"/>
  <c r="CU7" i="99"/>
  <c r="CT8" i="99"/>
  <c r="CP8" i="99"/>
  <c r="CL8" i="99"/>
  <c r="CH8" i="99"/>
  <c r="BV8" i="99"/>
  <c r="CK8" i="99"/>
  <c r="CQ8" i="99"/>
  <c r="CV8" i="99"/>
  <c r="DB8" i="99"/>
  <c r="CU9" i="99"/>
  <c r="CQ9" i="99"/>
  <c r="CM9" i="99"/>
  <c r="CI9" i="99"/>
  <c r="BV9" i="99"/>
  <c r="CK9" i="99"/>
  <c r="CP9" i="99"/>
  <c r="CV9" i="99"/>
  <c r="DB9" i="99"/>
  <c r="CV10" i="99"/>
  <c r="DC10" i="99"/>
  <c r="CI10" i="99"/>
  <c r="CU11" i="99"/>
  <c r="CQ11" i="99"/>
  <c r="CM11" i="99"/>
  <c r="CI11" i="99"/>
  <c r="CT11" i="99"/>
  <c r="CP11" i="99"/>
  <c r="CL11" i="99"/>
  <c r="CH11" i="99"/>
  <c r="CW11" i="99"/>
  <c r="CS11" i="99"/>
  <c r="CO11" i="99"/>
  <c r="CK11" i="99"/>
  <c r="BV11" i="99"/>
  <c r="CV11" i="99"/>
  <c r="DF17" i="99"/>
  <c r="CU19" i="99"/>
  <c r="CQ19" i="99"/>
  <c r="CM19" i="99"/>
  <c r="CI19" i="99"/>
  <c r="CT19" i="99"/>
  <c r="CP19" i="99"/>
  <c r="CL19" i="99"/>
  <c r="CH19" i="99"/>
  <c r="CW19" i="99"/>
  <c r="CS19" i="99"/>
  <c r="CO19" i="99"/>
  <c r="CK19" i="99"/>
  <c r="BV19" i="99"/>
  <c r="CV19" i="99"/>
  <c r="CT22" i="99"/>
  <c r="DB25" i="99"/>
  <c r="DB26" i="99"/>
  <c r="CI27" i="99"/>
  <c r="CW29" i="99"/>
  <c r="CS29" i="99"/>
  <c r="CO29" i="99"/>
  <c r="BV6" i="99"/>
  <c r="CJ6" i="99"/>
  <c r="CN6" i="99"/>
  <c r="CR6" i="99"/>
  <c r="CF7" i="99"/>
  <c r="DB7" i="99"/>
  <c r="BV10" i="99"/>
  <c r="CJ10" i="99"/>
  <c r="CN10" i="99"/>
  <c r="CR10" i="99"/>
  <c r="DA10" i="99"/>
  <c r="DE10" i="99"/>
  <c r="CF11" i="99"/>
  <c r="DB11" i="99"/>
  <c r="CH12" i="99"/>
  <c r="CL12" i="99"/>
  <c r="CP12" i="99"/>
  <c r="CT12" i="99"/>
  <c r="CI13" i="99"/>
  <c r="CM13" i="99"/>
  <c r="CQ13" i="99"/>
  <c r="CU13" i="99"/>
  <c r="CZ13" i="99"/>
  <c r="DD13" i="99"/>
  <c r="BV14" i="99"/>
  <c r="CJ14" i="99"/>
  <c r="CN14" i="99"/>
  <c r="CR14" i="99"/>
  <c r="DA14" i="99"/>
  <c r="DE14" i="99"/>
  <c r="CF15" i="99"/>
  <c r="DB15" i="99"/>
  <c r="CH16" i="99"/>
  <c r="CL16" i="99"/>
  <c r="CP16" i="99"/>
  <c r="CT16" i="99"/>
  <c r="CI17" i="99"/>
  <c r="CM17" i="99"/>
  <c r="CQ17" i="99"/>
  <c r="CU17" i="99"/>
  <c r="CZ17" i="99"/>
  <c r="DD17" i="99"/>
  <c r="BV18" i="99"/>
  <c r="CJ18" i="99"/>
  <c r="CN18" i="99"/>
  <c r="CR18" i="99"/>
  <c r="DA18" i="99"/>
  <c r="DE18" i="99"/>
  <c r="CF19" i="99"/>
  <c r="DB19" i="99"/>
  <c r="CH20" i="99"/>
  <c r="CL20" i="99"/>
  <c r="CP20" i="99"/>
  <c r="CT20" i="99"/>
  <c r="CI21" i="99"/>
  <c r="CM21" i="99"/>
  <c r="CQ21" i="99"/>
  <c r="CU21" i="99"/>
  <c r="CZ21" i="99"/>
  <c r="DD21" i="99"/>
  <c r="BV22" i="99"/>
  <c r="CJ22" i="99"/>
  <c r="CN22" i="99"/>
  <c r="CR22" i="99"/>
  <c r="CV22" i="99"/>
  <c r="DA22" i="99"/>
  <c r="DE22" i="99"/>
  <c r="CF23" i="99"/>
  <c r="DB23" i="99"/>
  <c r="DF23" i="99"/>
  <c r="CH24" i="99"/>
  <c r="CL24" i="99"/>
  <c r="CP24" i="99"/>
  <c r="CT24" i="99"/>
  <c r="CI25" i="99"/>
  <c r="CM25" i="99"/>
  <c r="CQ25" i="99"/>
  <c r="CU25" i="99"/>
  <c r="DA25" i="99"/>
  <c r="DF25" i="99"/>
  <c r="CJ26" i="99"/>
  <c r="CO26" i="99"/>
  <c r="CT26" i="99"/>
  <c r="DA26" i="99"/>
  <c r="DF26" i="99"/>
  <c r="DD32" i="99"/>
  <c r="DE33" i="99"/>
  <c r="DA33" i="99"/>
  <c r="DD33" i="99"/>
  <c r="CZ33" i="99"/>
  <c r="DC33" i="99"/>
  <c r="CY33" i="99"/>
  <c r="CF33" i="99"/>
  <c r="CV35" i="99"/>
  <c r="CR35" i="99"/>
  <c r="CN35" i="99"/>
  <c r="CJ35" i="99"/>
  <c r="CU35" i="99"/>
  <c r="CQ35" i="99"/>
  <c r="CM35" i="99"/>
  <c r="CT35" i="99"/>
  <c r="CP35" i="99"/>
  <c r="CL35" i="99"/>
  <c r="CH35" i="99"/>
  <c r="CK35" i="99"/>
  <c r="CW35" i="99"/>
  <c r="CI35" i="99"/>
  <c r="CS35" i="99"/>
  <c r="BV35" i="99"/>
  <c r="CF10" i="99"/>
  <c r="DB10" i="99"/>
  <c r="DF10" i="99"/>
  <c r="CY11" i="99"/>
  <c r="DC11" i="99"/>
  <c r="CI12" i="99"/>
  <c r="CM12" i="99"/>
  <c r="CQ12" i="99"/>
  <c r="CU12" i="99"/>
  <c r="BV13" i="99"/>
  <c r="CJ13" i="99"/>
  <c r="CN13" i="99"/>
  <c r="CR13" i="99"/>
  <c r="CV13" i="99"/>
  <c r="DA13" i="99"/>
  <c r="DE13" i="99"/>
  <c r="CF14" i="99"/>
  <c r="CK14" i="99"/>
  <c r="CO14" i="99"/>
  <c r="CS14" i="99"/>
  <c r="CW14" i="99"/>
  <c r="DB14" i="99"/>
  <c r="DF14" i="99"/>
  <c r="CY15" i="99"/>
  <c r="DC15" i="99"/>
  <c r="CI16" i="99"/>
  <c r="CM16" i="99"/>
  <c r="CQ16" i="99"/>
  <c r="CU16" i="99"/>
  <c r="BV17" i="99"/>
  <c r="CJ17" i="99"/>
  <c r="CN17" i="99"/>
  <c r="CR17" i="99"/>
  <c r="CV17" i="99"/>
  <c r="DA17" i="99"/>
  <c r="DE17" i="99"/>
  <c r="CF18" i="99"/>
  <c r="CK18" i="99"/>
  <c r="CO18" i="99"/>
  <c r="CS18" i="99"/>
  <c r="DB18" i="99"/>
  <c r="CY19" i="99"/>
  <c r="CI20" i="99"/>
  <c r="CM20" i="99"/>
  <c r="CQ20" i="99"/>
  <c r="CU20" i="99"/>
  <c r="BV21" i="99"/>
  <c r="CJ21" i="99"/>
  <c r="CN21" i="99"/>
  <c r="CR21" i="99"/>
  <c r="DA21" i="99"/>
  <c r="DE21" i="99"/>
  <c r="CF22" i="99"/>
  <c r="CK22" i="99"/>
  <c r="CO22" i="99"/>
  <c r="CS22" i="99"/>
  <c r="DB22" i="99"/>
  <c r="CY23" i="99"/>
  <c r="CI24" i="99"/>
  <c r="CM24" i="99"/>
  <c r="CQ24" i="99"/>
  <c r="CU24" i="99"/>
  <c r="BV25" i="99"/>
  <c r="CJ25" i="99"/>
  <c r="CN25" i="99"/>
  <c r="CR25" i="99"/>
  <c r="CU26" i="99"/>
  <c r="CQ26" i="99"/>
  <c r="CM26" i="99"/>
  <c r="CI26" i="99"/>
  <c r="BV26" i="99"/>
  <c r="CK26" i="99"/>
  <c r="CP26" i="99"/>
  <c r="CV26" i="99"/>
  <c r="CV27" i="99"/>
  <c r="DC27" i="99"/>
  <c r="CU28" i="99"/>
  <c r="CQ28" i="99"/>
  <c r="CM28" i="99"/>
  <c r="CI28" i="99"/>
  <c r="CT28" i="99"/>
  <c r="CP28" i="99"/>
  <c r="CL28" i="99"/>
  <c r="CH28" i="99"/>
  <c r="CW28" i="99"/>
  <c r="CS28" i="99"/>
  <c r="CO28" i="99"/>
  <c r="CK28" i="99"/>
  <c r="BV28" i="99"/>
  <c r="CV28" i="99"/>
  <c r="CQ31" i="99"/>
  <c r="CT33" i="99"/>
  <c r="CP33" i="99"/>
  <c r="CL33" i="99"/>
  <c r="CH33" i="99"/>
  <c r="CK33" i="99"/>
  <c r="DB33" i="99"/>
  <c r="CW34" i="99"/>
  <c r="DF34" i="99"/>
  <c r="CO35" i="99"/>
  <c r="DC36" i="99"/>
  <c r="DE39" i="99"/>
  <c r="DA39" i="99"/>
  <c r="DD39" i="99"/>
  <c r="CZ39" i="99"/>
  <c r="DC39" i="99"/>
  <c r="CY39" i="99"/>
  <c r="DF39" i="99"/>
  <c r="DB39" i="99"/>
  <c r="CF39" i="99"/>
  <c r="CY10" i="99"/>
  <c r="CZ11" i="99"/>
  <c r="BV12" i="99"/>
  <c r="CJ12" i="99"/>
  <c r="CN12" i="99"/>
  <c r="CR12" i="99"/>
  <c r="CF13" i="99"/>
  <c r="CK13" i="99"/>
  <c r="CO13" i="99"/>
  <c r="CS13" i="99"/>
  <c r="DB13" i="99"/>
  <c r="CH14" i="99"/>
  <c r="CL14" i="99"/>
  <c r="CP14" i="99"/>
  <c r="CY14" i="99"/>
  <c r="CZ15" i="99"/>
  <c r="BV16" i="99"/>
  <c r="CJ16" i="99"/>
  <c r="CN16" i="99"/>
  <c r="CR16" i="99"/>
  <c r="CF17" i="99"/>
  <c r="CK17" i="99"/>
  <c r="CO17" i="99"/>
  <c r="DB17" i="99"/>
  <c r="CH18" i="99"/>
  <c r="CL18" i="99"/>
  <c r="CP18" i="99"/>
  <c r="CY18" i="99"/>
  <c r="CZ19" i="99"/>
  <c r="BV20" i="99"/>
  <c r="CJ20" i="99"/>
  <c r="CN20" i="99"/>
  <c r="CR20" i="99"/>
  <c r="CF21" i="99"/>
  <c r="CK21" i="99"/>
  <c r="CO21" i="99"/>
  <c r="CS21" i="99"/>
  <c r="DB21" i="99"/>
  <c r="CH22" i="99"/>
  <c r="CL22" i="99"/>
  <c r="CP22" i="99"/>
  <c r="CY22" i="99"/>
  <c r="CZ23" i="99"/>
  <c r="BV24" i="99"/>
  <c r="CJ24" i="99"/>
  <c r="CN24" i="99"/>
  <c r="CR24" i="99"/>
  <c r="DC25" i="99"/>
  <c r="CY25" i="99"/>
  <c r="CF25" i="99"/>
  <c r="CK25" i="99"/>
  <c r="CO25" i="99"/>
  <c r="CS25" i="99"/>
  <c r="DD25" i="99"/>
  <c r="DD26" i="99"/>
  <c r="CZ26" i="99"/>
  <c r="CF26" i="99"/>
  <c r="CL26" i="99"/>
  <c r="CR26" i="99"/>
  <c r="DC26" i="99"/>
  <c r="CT27" i="99"/>
  <c r="CP27" i="99"/>
  <c r="CL27" i="99"/>
  <c r="CH27" i="99"/>
  <c r="CW27" i="99"/>
  <c r="CS27" i="99"/>
  <c r="CO27" i="99"/>
  <c r="CK27" i="99"/>
  <c r="CM27" i="99"/>
  <c r="CV29" i="99"/>
  <c r="DE29" i="99"/>
  <c r="DA29" i="99"/>
  <c r="DD29" i="99"/>
  <c r="CZ29" i="99"/>
  <c r="DC29" i="99"/>
  <c r="CY29" i="99"/>
  <c r="CF29" i="99"/>
  <c r="DF33" i="99"/>
  <c r="DD34" i="99"/>
  <c r="CZ34" i="99"/>
  <c r="DC34" i="99"/>
  <c r="CQ41" i="99"/>
  <c r="CM41" i="99"/>
  <c r="CI41" i="99"/>
  <c r="CU43" i="99"/>
  <c r="CQ43" i="99"/>
  <c r="CM43" i="99"/>
  <c r="CI43" i="99"/>
  <c r="CW43" i="99"/>
  <c r="CS43" i="99"/>
  <c r="CO43" i="99"/>
  <c r="CK43" i="99"/>
  <c r="CT43" i="99"/>
  <c r="CL43" i="99"/>
  <c r="CR43" i="99"/>
  <c r="CJ43" i="99"/>
  <c r="CP43" i="99"/>
  <c r="CH43" i="99"/>
  <c r="CV43" i="99"/>
  <c r="CN43" i="99"/>
  <c r="BV43" i="99"/>
  <c r="CY43" i="99"/>
  <c r="DE43" i="99"/>
  <c r="CU51" i="99"/>
  <c r="CQ51" i="99"/>
  <c r="CM51" i="99"/>
  <c r="CI51" i="99"/>
  <c r="CT51" i="99"/>
  <c r="CP51" i="99"/>
  <c r="CL51" i="99"/>
  <c r="CH51" i="99"/>
  <c r="CW51" i="99"/>
  <c r="CS51" i="99"/>
  <c r="CO51" i="99"/>
  <c r="CK51" i="99"/>
  <c r="CR51" i="99"/>
  <c r="CN51" i="99"/>
  <c r="CJ51" i="99"/>
  <c r="CV51" i="99"/>
  <c r="BV51" i="99"/>
  <c r="DE51" i="99"/>
  <c r="DA51" i="99"/>
  <c r="BV27" i="99"/>
  <c r="CJ27" i="99"/>
  <c r="CN27" i="99"/>
  <c r="CR27" i="99"/>
  <c r="DA27" i="99"/>
  <c r="DE27" i="99"/>
  <c r="CF28" i="99"/>
  <c r="DB28" i="99"/>
  <c r="CH29" i="99"/>
  <c r="CL29" i="99"/>
  <c r="CP29" i="99"/>
  <c r="CT29" i="99"/>
  <c r="CI30" i="99"/>
  <c r="CM30" i="99"/>
  <c r="CQ30" i="99"/>
  <c r="CU30" i="99"/>
  <c r="CZ30" i="99"/>
  <c r="DD30" i="99"/>
  <c r="BV31" i="99"/>
  <c r="CJ31" i="99"/>
  <c r="CN31" i="99"/>
  <c r="CR31" i="99"/>
  <c r="CV31" i="99"/>
  <c r="DA31" i="99"/>
  <c r="DE31" i="99"/>
  <c r="CF32" i="99"/>
  <c r="DB32" i="99"/>
  <c r="DF32" i="99"/>
  <c r="DE35" i="99"/>
  <c r="DA35" i="99"/>
  <c r="DD35" i="99"/>
  <c r="CZ35" i="99"/>
  <c r="DC35" i="99"/>
  <c r="CY35" i="99"/>
  <c r="CF35" i="99"/>
  <c r="CP36" i="99"/>
  <c r="CT39" i="99"/>
  <c r="CP39" i="99"/>
  <c r="CL39" i="99"/>
  <c r="CH39" i="99"/>
  <c r="CK39" i="99"/>
  <c r="CT41" i="99"/>
  <c r="CV42" i="99"/>
  <c r="CU42" i="99"/>
  <c r="CQ42" i="99"/>
  <c r="CM42" i="99"/>
  <c r="CI42" i="99"/>
  <c r="CT42" i="99"/>
  <c r="CP42" i="99"/>
  <c r="CL42" i="99"/>
  <c r="CH42" i="99"/>
  <c r="CS42" i="99"/>
  <c r="CO42" i="99"/>
  <c r="CK42" i="99"/>
  <c r="BV42" i="99"/>
  <c r="CW42" i="99"/>
  <c r="DE44" i="99"/>
  <c r="DA44" i="99"/>
  <c r="DD44" i="99"/>
  <c r="DC44" i="99"/>
  <c r="CY44" i="99"/>
  <c r="DF44" i="99"/>
  <c r="DB44" i="99"/>
  <c r="CZ44" i="99"/>
  <c r="CF44" i="99"/>
  <c r="CL53" i="99"/>
  <c r="CH53" i="99"/>
  <c r="CT53" i="99"/>
  <c r="CF27" i="99"/>
  <c r="DB27" i="99"/>
  <c r="DF27" i="99"/>
  <c r="CY28" i="99"/>
  <c r="DC28" i="99"/>
  <c r="CI29" i="99"/>
  <c r="CM29" i="99"/>
  <c r="CQ29" i="99"/>
  <c r="CU29" i="99"/>
  <c r="BV30" i="99"/>
  <c r="CJ30" i="99"/>
  <c r="CN30" i="99"/>
  <c r="CR30" i="99"/>
  <c r="CV30" i="99"/>
  <c r="DA30" i="99"/>
  <c r="DE30" i="99"/>
  <c r="CF31" i="99"/>
  <c r="CK31" i="99"/>
  <c r="CO31" i="99"/>
  <c r="CS31" i="99"/>
  <c r="CW31" i="99"/>
  <c r="DB31" i="99"/>
  <c r="DF31" i="99"/>
  <c r="CY32" i="99"/>
  <c r="DC32" i="99"/>
  <c r="CI33" i="99"/>
  <c r="CM33" i="99"/>
  <c r="CQ33" i="99"/>
  <c r="CU33" i="99"/>
  <c r="BV34" i="99"/>
  <c r="CJ34" i="99"/>
  <c r="CN34" i="99"/>
  <c r="CR34" i="99"/>
  <c r="CV34" i="99"/>
  <c r="DA34" i="99"/>
  <c r="DE34" i="99"/>
  <c r="CT36" i="99"/>
  <c r="CU37" i="99"/>
  <c r="CO39" i="99"/>
  <c r="DD40" i="99"/>
  <c r="CZ40" i="99"/>
  <c r="DC40" i="99"/>
  <c r="CJ42" i="99"/>
  <c r="DC43" i="99"/>
  <c r="DD46" i="99"/>
  <c r="CZ46" i="99"/>
  <c r="CY27" i="99"/>
  <c r="CZ28" i="99"/>
  <c r="BV29" i="99"/>
  <c r="CJ29" i="99"/>
  <c r="CN29" i="99"/>
  <c r="CR29" i="99"/>
  <c r="CF30" i="99"/>
  <c r="CK30" i="99"/>
  <c r="CO30" i="99"/>
  <c r="CS30" i="99"/>
  <c r="DB30" i="99"/>
  <c r="CH31" i="99"/>
  <c r="CL31" i="99"/>
  <c r="CP31" i="99"/>
  <c r="CY31" i="99"/>
  <c r="CZ32" i="99"/>
  <c r="BV33" i="99"/>
  <c r="CJ33" i="99"/>
  <c r="CN33" i="99"/>
  <c r="CR33" i="99"/>
  <c r="CF34" i="99"/>
  <c r="CK34" i="99"/>
  <c r="CO34" i="99"/>
  <c r="CS34" i="99"/>
  <c r="DB34" i="99"/>
  <c r="DB35" i="99"/>
  <c r="CW36" i="99"/>
  <c r="DF36" i="99"/>
  <c r="CT37" i="99"/>
  <c r="DC37" i="99"/>
  <c r="CU38" i="99"/>
  <c r="CQ38" i="99"/>
  <c r="CM38" i="99"/>
  <c r="CI38" i="99"/>
  <c r="CT38" i="99"/>
  <c r="CP38" i="99"/>
  <c r="CL38" i="99"/>
  <c r="CH38" i="99"/>
  <c r="CW38" i="99"/>
  <c r="CS38" i="99"/>
  <c r="CO38" i="99"/>
  <c r="CK38" i="99"/>
  <c r="BV38" i="99"/>
  <c r="CV38" i="99"/>
  <c r="CS39" i="99"/>
  <c r="CU40" i="99"/>
  <c r="CQ40" i="99"/>
  <c r="CM40" i="99"/>
  <c r="CI40" i="99"/>
  <c r="CP40" i="99"/>
  <c r="DE41" i="99"/>
  <c r="DA41" i="99"/>
  <c r="CN42" i="99"/>
  <c r="CL45" i="99"/>
  <c r="CH45" i="99"/>
  <c r="CT45" i="99"/>
  <c r="CW48" i="99"/>
  <c r="CS48" i="99"/>
  <c r="CO48" i="99"/>
  <c r="CP53" i="99"/>
  <c r="CI36" i="99"/>
  <c r="CM36" i="99"/>
  <c r="CQ36" i="99"/>
  <c r="CU36" i="99"/>
  <c r="CZ36" i="99"/>
  <c r="DD36" i="99"/>
  <c r="BV37" i="99"/>
  <c r="CJ37" i="99"/>
  <c r="CN37" i="99"/>
  <c r="CR37" i="99"/>
  <c r="CV37" i="99"/>
  <c r="DA37" i="99"/>
  <c r="DE37" i="99"/>
  <c r="CF38" i="99"/>
  <c r="DB38" i="99"/>
  <c r="DF38" i="99"/>
  <c r="BV41" i="99"/>
  <c r="CJ41" i="99"/>
  <c r="CN41" i="99"/>
  <c r="CR41" i="99"/>
  <c r="CV41" i="99"/>
  <c r="DC42" i="99"/>
  <c r="CY42" i="99"/>
  <c r="DE42" i="99"/>
  <c r="DA42" i="99"/>
  <c r="CF42" i="99"/>
  <c r="CZ42" i="99"/>
  <c r="DD43" i="99"/>
  <c r="CI44" i="99"/>
  <c r="CQ44" i="99"/>
  <c r="CU46" i="99"/>
  <c r="DD51" i="99"/>
  <c r="DE52" i="99"/>
  <c r="DA52" i="99"/>
  <c r="DD52" i="99"/>
  <c r="CZ52" i="99"/>
  <c r="DC52" i="99"/>
  <c r="CY52" i="99"/>
  <c r="CF52" i="99"/>
  <c r="BV36" i="99"/>
  <c r="CJ36" i="99"/>
  <c r="CN36" i="99"/>
  <c r="CR36" i="99"/>
  <c r="CV36" i="99"/>
  <c r="DA36" i="99"/>
  <c r="DE36" i="99"/>
  <c r="CF37" i="99"/>
  <c r="CK37" i="99"/>
  <c r="CO37" i="99"/>
  <c r="CS37" i="99"/>
  <c r="CW37" i="99"/>
  <c r="DB37" i="99"/>
  <c r="DF37" i="99"/>
  <c r="CY38" i="99"/>
  <c r="DC38" i="99"/>
  <c r="CI39" i="99"/>
  <c r="CM39" i="99"/>
  <c r="CQ39" i="99"/>
  <c r="CU39" i="99"/>
  <c r="BV40" i="99"/>
  <c r="CJ40" i="99"/>
  <c r="CN40" i="99"/>
  <c r="CR40" i="99"/>
  <c r="CV40" i="99"/>
  <c r="DA40" i="99"/>
  <c r="DE40" i="99"/>
  <c r="CF41" i="99"/>
  <c r="CK41" i="99"/>
  <c r="CO41" i="99"/>
  <c r="CS41" i="99"/>
  <c r="CW41" i="99"/>
  <c r="DB41" i="99"/>
  <c r="DF41" i="99"/>
  <c r="DB42" i="99"/>
  <c r="DA43" i="99"/>
  <c r="CK44" i="99"/>
  <c r="CS44" i="99"/>
  <c r="CW45" i="99"/>
  <c r="CT46" i="99"/>
  <c r="DC46" i="99"/>
  <c r="CI46" i="99"/>
  <c r="CU47" i="99"/>
  <c r="CQ47" i="99"/>
  <c r="CM47" i="99"/>
  <c r="CI47" i="99"/>
  <c r="CT47" i="99"/>
  <c r="CP47" i="99"/>
  <c r="CL47" i="99"/>
  <c r="CH47" i="99"/>
  <c r="CW47" i="99"/>
  <c r="CS47" i="99"/>
  <c r="CO47" i="99"/>
  <c r="CK47" i="99"/>
  <c r="BV47" i="99"/>
  <c r="CV47" i="99"/>
  <c r="CP49" i="99"/>
  <c r="CK52" i="99"/>
  <c r="DB52" i="99"/>
  <c r="CW53" i="99"/>
  <c r="DF53" i="99"/>
  <c r="CY53" i="99"/>
  <c r="CF36" i="99"/>
  <c r="CK36" i="99"/>
  <c r="CO36" i="99"/>
  <c r="CS36" i="99"/>
  <c r="DB36" i="99"/>
  <c r="CH37" i="99"/>
  <c r="CL37" i="99"/>
  <c r="CP37" i="99"/>
  <c r="CY37" i="99"/>
  <c r="CZ38" i="99"/>
  <c r="BV39" i="99"/>
  <c r="CJ39" i="99"/>
  <c r="CN39" i="99"/>
  <c r="CR39" i="99"/>
  <c r="CF40" i="99"/>
  <c r="CK40" i="99"/>
  <c r="CO40" i="99"/>
  <c r="CS40" i="99"/>
  <c r="DB40" i="99"/>
  <c r="CH41" i="99"/>
  <c r="CL41" i="99"/>
  <c r="CP41" i="99"/>
  <c r="CY41" i="99"/>
  <c r="DD42" i="99"/>
  <c r="CM44" i="99"/>
  <c r="DE45" i="99"/>
  <c r="DA45" i="99"/>
  <c r="DC45" i="99"/>
  <c r="CW46" i="99"/>
  <c r="DD47" i="99"/>
  <c r="CJ47" i="99"/>
  <c r="CV48" i="99"/>
  <c r="DE48" i="99"/>
  <c r="DA48" i="99"/>
  <c r="DD48" i="99"/>
  <c r="CZ48" i="99"/>
  <c r="DC48" i="99"/>
  <c r="CY48" i="99"/>
  <c r="CF48" i="99"/>
  <c r="DF52" i="99"/>
  <c r="CF43" i="99"/>
  <c r="DB43" i="99"/>
  <c r="DF43" i="99"/>
  <c r="CH44" i="99"/>
  <c r="CL44" i="99"/>
  <c r="CP44" i="99"/>
  <c r="CT44" i="99"/>
  <c r="CI45" i="99"/>
  <c r="CM45" i="99"/>
  <c r="CQ45" i="99"/>
  <c r="CU45" i="99"/>
  <c r="CZ45" i="99"/>
  <c r="DD45" i="99"/>
  <c r="BV46" i="99"/>
  <c r="CJ46" i="99"/>
  <c r="CN46" i="99"/>
  <c r="CR46" i="99"/>
  <c r="CV46" i="99"/>
  <c r="DA46" i="99"/>
  <c r="DE46" i="99"/>
  <c r="CF47" i="99"/>
  <c r="DB47" i="99"/>
  <c r="DF47" i="99"/>
  <c r="CH48" i="99"/>
  <c r="CL48" i="99"/>
  <c r="CP48" i="99"/>
  <c r="CT48" i="99"/>
  <c r="CI49" i="99"/>
  <c r="CM49" i="99"/>
  <c r="CQ49" i="99"/>
  <c r="CU49" i="99"/>
  <c r="CZ49" i="99"/>
  <c r="DD49" i="99"/>
  <c r="BV50" i="99"/>
  <c r="CJ50" i="99"/>
  <c r="CN50" i="99"/>
  <c r="CR50" i="99"/>
  <c r="CV50" i="99"/>
  <c r="DA50" i="99"/>
  <c r="DE50" i="99"/>
  <c r="CF51" i="99"/>
  <c r="DB51" i="99"/>
  <c r="DF51" i="99"/>
  <c r="CH52" i="99"/>
  <c r="CL52" i="99"/>
  <c r="CP52" i="99"/>
  <c r="CT52" i="99"/>
  <c r="CI53" i="99"/>
  <c r="CM53" i="99"/>
  <c r="CQ53" i="99"/>
  <c r="CU53" i="99"/>
  <c r="CZ53" i="99"/>
  <c r="DD53" i="99"/>
  <c r="BV45" i="99"/>
  <c r="CJ45" i="99"/>
  <c r="CN45" i="99"/>
  <c r="CR45" i="99"/>
  <c r="CV45" i="99"/>
  <c r="CF46" i="99"/>
  <c r="CK46" i="99"/>
  <c r="CO46" i="99"/>
  <c r="CS46" i="99"/>
  <c r="DB46" i="99"/>
  <c r="DF46" i="99"/>
  <c r="CY47" i="99"/>
  <c r="DC47" i="99"/>
  <c r="CI48" i="99"/>
  <c r="CM48" i="99"/>
  <c r="CQ48" i="99"/>
  <c r="CU48" i="99"/>
  <c r="BV49" i="99"/>
  <c r="CJ49" i="99"/>
  <c r="CN49" i="99"/>
  <c r="CR49" i="99"/>
  <c r="CV49" i="99"/>
  <c r="DA49" i="99"/>
  <c r="DE49" i="99"/>
  <c r="CF50" i="99"/>
  <c r="CK50" i="99"/>
  <c r="CO50" i="99"/>
  <c r="CS50" i="99"/>
  <c r="CW50" i="99"/>
  <c r="DB50" i="99"/>
  <c r="DF50" i="99"/>
  <c r="CY51" i="99"/>
  <c r="DC51" i="99"/>
  <c r="CI52" i="99"/>
  <c r="CM52" i="99"/>
  <c r="CQ52" i="99"/>
  <c r="CU52" i="99"/>
  <c r="BV53" i="99"/>
  <c r="CJ53" i="99"/>
  <c r="CN53" i="99"/>
  <c r="CR53" i="99"/>
  <c r="CV53" i="99"/>
  <c r="DA53" i="99"/>
  <c r="DE53" i="99"/>
  <c r="CZ43" i="99"/>
  <c r="BV44" i="99"/>
  <c r="CJ44" i="99"/>
  <c r="CN44" i="99"/>
  <c r="CR44" i="99"/>
  <c r="CF45" i="99"/>
  <c r="CK45" i="99"/>
  <c r="CO45" i="99"/>
  <c r="CS45" i="99"/>
  <c r="DB45" i="99"/>
  <c r="CH46" i="99"/>
  <c r="CL46" i="99"/>
  <c r="CP46" i="99"/>
  <c r="CY46" i="99"/>
  <c r="CZ47" i="99"/>
  <c r="BV48" i="99"/>
  <c r="CJ48" i="99"/>
  <c r="CN48" i="99"/>
  <c r="CR48" i="99"/>
  <c r="CF49" i="99"/>
  <c r="CK49" i="99"/>
  <c r="CO49" i="99"/>
  <c r="CS49" i="99"/>
  <c r="DB49" i="99"/>
  <c r="CH50" i="99"/>
  <c r="CL50" i="99"/>
  <c r="CP50" i="99"/>
  <c r="CY50" i="99"/>
  <c r="CZ51" i="99"/>
  <c r="BV52" i="99"/>
  <c r="CJ52" i="99"/>
  <c r="CN52" i="99"/>
  <c r="CR52" i="99"/>
  <c r="CF53" i="99"/>
  <c r="CK53" i="99"/>
  <c r="CO53" i="99"/>
  <c r="CS53" i="99"/>
  <c r="DB53" i="99"/>
  <c r="CH4" i="98"/>
  <c r="CT4" i="98"/>
  <c r="CM5" i="98"/>
  <c r="CI4" i="98"/>
  <c r="CM4" i="98"/>
  <c r="CQ4" i="98"/>
  <c r="CU4" i="98"/>
  <c r="CZ4" i="98"/>
  <c r="DD4" i="98"/>
  <c r="CV5" i="98"/>
  <c r="CR5" i="98"/>
  <c r="CU5" i="98"/>
  <c r="CQ5" i="98"/>
  <c r="BV5" i="98"/>
  <c r="CJ5" i="98"/>
  <c r="CN5" i="98"/>
  <c r="CT5" i="98"/>
  <c r="CM6" i="98"/>
  <c r="CL4" i="98"/>
  <c r="DC4" i="98"/>
  <c r="CI5" i="98"/>
  <c r="CL6" i="98"/>
  <c r="BV4" i="98"/>
  <c r="CJ4" i="98"/>
  <c r="CN4" i="98"/>
  <c r="CR4" i="98"/>
  <c r="CV4" i="98"/>
  <c r="DA4" i="98"/>
  <c r="DE4" i="98"/>
  <c r="DE5" i="98"/>
  <c r="DA5" i="98"/>
  <c r="DD5" i="98"/>
  <c r="CZ5" i="98"/>
  <c r="CF5" i="98"/>
  <c r="CK5" i="98"/>
  <c r="CW5" i="98"/>
  <c r="DF5" i="98"/>
  <c r="CW6" i="98"/>
  <c r="DF6" i="98"/>
  <c r="CH6" i="98"/>
  <c r="CT6" i="98"/>
  <c r="CP6" i="98"/>
  <c r="CF4" i="98"/>
  <c r="CK4" i="98"/>
  <c r="CO4" i="98"/>
  <c r="CS4" i="98"/>
  <c r="DB4" i="98"/>
  <c r="CH5" i="98"/>
  <c r="CL5" i="98"/>
  <c r="CP5" i="98"/>
  <c r="CY5" i="98"/>
  <c r="DD6" i="98"/>
  <c r="CZ6" i="98"/>
  <c r="DC6" i="98"/>
  <c r="CY6" i="98"/>
  <c r="CI6" i="98"/>
  <c r="CU6" i="98"/>
  <c r="CI7" i="98"/>
  <c r="CM7" i="98"/>
  <c r="CQ7" i="98"/>
  <c r="CU7" i="98"/>
  <c r="CZ7" i="98"/>
  <c r="DD7" i="98"/>
  <c r="BV8" i="98"/>
  <c r="CJ8" i="98"/>
  <c r="CN8" i="98"/>
  <c r="CR8" i="98"/>
  <c r="CV8" i="98"/>
  <c r="DA8" i="98"/>
  <c r="DE8" i="98"/>
  <c r="CF9" i="98"/>
  <c r="CK9" i="98"/>
  <c r="CO9" i="98"/>
  <c r="CS9" i="98"/>
  <c r="CW9" i="98"/>
  <c r="DB9" i="98"/>
  <c r="DF9" i="98"/>
  <c r="CH10" i="98"/>
  <c r="CL10" i="98"/>
  <c r="CP10" i="98"/>
  <c r="CT10" i="98"/>
  <c r="CY10" i="98"/>
  <c r="DC10" i="98"/>
  <c r="CI11" i="98"/>
  <c r="CM11" i="98"/>
  <c r="CQ11" i="98"/>
  <c r="CU11" i="98"/>
  <c r="CZ11" i="98"/>
  <c r="DD11" i="98"/>
  <c r="BV12" i="98"/>
  <c r="CJ12" i="98"/>
  <c r="CN12" i="98"/>
  <c r="CR12" i="98"/>
  <c r="CV12" i="98"/>
  <c r="DA12" i="98"/>
  <c r="DE12" i="98"/>
  <c r="CF13" i="98"/>
  <c r="CK13" i="98"/>
  <c r="CO13" i="98"/>
  <c r="CS13" i="98"/>
  <c r="CW13" i="98"/>
  <c r="DB13" i="98"/>
  <c r="DF13" i="98"/>
  <c r="CH14" i="98"/>
  <c r="CL14" i="98"/>
  <c r="CP14" i="98"/>
  <c r="CT14" i="98"/>
  <c r="CY14" i="98"/>
  <c r="DC14" i="98"/>
  <c r="CI15" i="98"/>
  <c r="CM15" i="98"/>
  <c r="CQ15" i="98"/>
  <c r="CU15" i="98"/>
  <c r="CZ15" i="98"/>
  <c r="DD15" i="98"/>
  <c r="BV16" i="98"/>
  <c r="CJ16" i="98"/>
  <c r="CN16" i="98"/>
  <c r="CR16" i="98"/>
  <c r="CV16" i="98"/>
  <c r="DA16" i="98"/>
  <c r="DE16" i="98"/>
  <c r="CF17" i="98"/>
  <c r="CK17" i="98"/>
  <c r="CO17" i="98"/>
  <c r="CS17" i="98"/>
  <c r="CW17" i="98"/>
  <c r="DB17" i="98"/>
  <c r="DF17" i="98"/>
  <c r="CH18" i="98"/>
  <c r="CL18" i="98"/>
  <c r="CP18" i="98"/>
  <c r="CT18" i="98"/>
  <c r="CY18" i="98"/>
  <c r="DC18" i="98"/>
  <c r="CI19" i="98"/>
  <c r="CM19" i="98"/>
  <c r="CQ19" i="98"/>
  <c r="CU19" i="98"/>
  <c r="CZ19" i="98"/>
  <c r="DD19" i="98"/>
  <c r="BV20" i="98"/>
  <c r="CJ20" i="98"/>
  <c r="CN20" i="98"/>
  <c r="CR20" i="98"/>
  <c r="CV20" i="98"/>
  <c r="DA20" i="98"/>
  <c r="DE20" i="98"/>
  <c r="CF21" i="98"/>
  <c r="CK21" i="98"/>
  <c r="CO21" i="98"/>
  <c r="CS21" i="98"/>
  <c r="CW21" i="98"/>
  <c r="DB21" i="98"/>
  <c r="DF21" i="98"/>
  <c r="CH22" i="98"/>
  <c r="CL22" i="98"/>
  <c r="CP22" i="98"/>
  <c r="CT22" i="98"/>
  <c r="CY22" i="98"/>
  <c r="DC22" i="98"/>
  <c r="CI23" i="98"/>
  <c r="CM23" i="98"/>
  <c r="CQ23" i="98"/>
  <c r="CU23" i="98"/>
  <c r="CZ23" i="98"/>
  <c r="DD23" i="98"/>
  <c r="CV24" i="98"/>
  <c r="CR24" i="98"/>
  <c r="CN24" i="98"/>
  <c r="BV24" i="98"/>
  <c r="CJ24" i="98"/>
  <c r="CO24" i="98"/>
  <c r="CT24" i="98"/>
  <c r="CZ24" i="98"/>
  <c r="CK26" i="98"/>
  <c r="DF27" i="98"/>
  <c r="CY27" i="98"/>
  <c r="CU29" i="98"/>
  <c r="CQ29" i="98"/>
  <c r="CM29" i="98"/>
  <c r="CI29" i="98"/>
  <c r="CT29" i="98"/>
  <c r="CP29" i="98"/>
  <c r="CL29" i="98"/>
  <c r="CH29" i="98"/>
  <c r="CW29" i="98"/>
  <c r="CS29" i="98"/>
  <c r="CO29" i="98"/>
  <c r="CK29" i="98"/>
  <c r="BV29" i="98"/>
  <c r="CV29" i="98"/>
  <c r="CU31" i="98"/>
  <c r="CQ31" i="98"/>
  <c r="CM31" i="98"/>
  <c r="CI31" i="98"/>
  <c r="CP31" i="98"/>
  <c r="DE32" i="98"/>
  <c r="DA32" i="98"/>
  <c r="CQ32" i="98"/>
  <c r="DC36" i="98"/>
  <c r="DE39" i="98"/>
  <c r="DA39" i="98"/>
  <c r="DD39" i="98"/>
  <c r="CZ39" i="98"/>
  <c r="DC39" i="98"/>
  <c r="CY39" i="98"/>
  <c r="DF39" i="98"/>
  <c r="DB39" i="98"/>
  <c r="CF39" i="98"/>
  <c r="BV7" i="98"/>
  <c r="CJ7" i="98"/>
  <c r="CN7" i="98"/>
  <c r="CR7" i="98"/>
  <c r="CV7" i="98"/>
  <c r="DA7" i="98"/>
  <c r="CF8" i="98"/>
  <c r="CK8" i="98"/>
  <c r="CO8" i="98"/>
  <c r="CS8" i="98"/>
  <c r="CW8" i="98"/>
  <c r="DB8" i="98"/>
  <c r="DF8" i="98"/>
  <c r="CH9" i="98"/>
  <c r="CL9" i="98"/>
  <c r="CP9" i="98"/>
  <c r="CY9" i="98"/>
  <c r="DC9" i="98"/>
  <c r="CI10" i="98"/>
  <c r="CM10" i="98"/>
  <c r="CQ10" i="98"/>
  <c r="CZ10" i="98"/>
  <c r="BV11" i="98"/>
  <c r="CJ11" i="98"/>
  <c r="CN11" i="98"/>
  <c r="CR11" i="98"/>
  <c r="CV11" i="98"/>
  <c r="DA11" i="98"/>
  <c r="CF12" i="98"/>
  <c r="CK12" i="98"/>
  <c r="CO12" i="98"/>
  <c r="CS12" i="98"/>
  <c r="CW12" i="98"/>
  <c r="DB12" i="98"/>
  <c r="DF12" i="98"/>
  <c r="CH13" i="98"/>
  <c r="CL13" i="98"/>
  <c r="CP13" i="98"/>
  <c r="CY13" i="98"/>
  <c r="DC13" i="98"/>
  <c r="CI14" i="98"/>
  <c r="CM14" i="98"/>
  <c r="CQ14" i="98"/>
  <c r="CZ14" i="98"/>
  <c r="BV15" i="98"/>
  <c r="CJ15" i="98"/>
  <c r="CN15" i="98"/>
  <c r="CR15" i="98"/>
  <c r="CV15" i="98"/>
  <c r="DA15" i="98"/>
  <c r="CF16" i="98"/>
  <c r="CK16" i="98"/>
  <c r="CO16" i="98"/>
  <c r="CS16" i="98"/>
  <c r="CW16" i="98"/>
  <c r="DB16" i="98"/>
  <c r="DF16" i="98"/>
  <c r="CH17" i="98"/>
  <c r="CL17" i="98"/>
  <c r="CP17" i="98"/>
  <c r="CY17" i="98"/>
  <c r="DC17" i="98"/>
  <c r="CI18" i="98"/>
  <c r="CM18" i="98"/>
  <c r="CQ18" i="98"/>
  <c r="CZ18" i="98"/>
  <c r="BV19" i="98"/>
  <c r="CJ19" i="98"/>
  <c r="CN19" i="98"/>
  <c r="CR19" i="98"/>
  <c r="CV19" i="98"/>
  <c r="DA19" i="98"/>
  <c r="CF20" i="98"/>
  <c r="CK20" i="98"/>
  <c r="CO20" i="98"/>
  <c r="CS20" i="98"/>
  <c r="CW20" i="98"/>
  <c r="DB20" i="98"/>
  <c r="DF20" i="98"/>
  <c r="CH21" i="98"/>
  <c r="CL21" i="98"/>
  <c r="CP21" i="98"/>
  <c r="CY21" i="98"/>
  <c r="DC21" i="98"/>
  <c r="CI22" i="98"/>
  <c r="CM22" i="98"/>
  <c r="CQ22" i="98"/>
  <c r="CZ22" i="98"/>
  <c r="BV23" i="98"/>
  <c r="CJ23" i="98"/>
  <c r="CN23" i="98"/>
  <c r="CR23" i="98"/>
  <c r="CV23" i="98"/>
  <c r="DA23" i="98"/>
  <c r="DE24" i="98"/>
  <c r="DA24" i="98"/>
  <c r="CF24" i="98"/>
  <c r="CK24" i="98"/>
  <c r="CP24" i="98"/>
  <c r="CU24" i="98"/>
  <c r="DB24" i="98"/>
  <c r="CU25" i="98"/>
  <c r="CQ25" i="98"/>
  <c r="CM25" i="98"/>
  <c r="CI25" i="98"/>
  <c r="CT25" i="98"/>
  <c r="CP25" i="98"/>
  <c r="CL25" i="98"/>
  <c r="CW25" i="98"/>
  <c r="CS25" i="98"/>
  <c r="CO25" i="98"/>
  <c r="CK25" i="98"/>
  <c r="BV25" i="98"/>
  <c r="CR25" i="98"/>
  <c r="DE30" i="98"/>
  <c r="DA30" i="98"/>
  <c r="DD30" i="98"/>
  <c r="CZ30" i="98"/>
  <c r="DC30" i="98"/>
  <c r="CY30" i="98"/>
  <c r="CF30" i="98"/>
  <c r="CT31" i="98"/>
  <c r="CU32" i="98"/>
  <c r="CQ41" i="98"/>
  <c r="CM41" i="98"/>
  <c r="CI41" i="98"/>
  <c r="DD43" i="98"/>
  <c r="CZ43" i="98"/>
  <c r="DC43" i="98"/>
  <c r="CY43" i="98"/>
  <c r="DE43" i="98"/>
  <c r="DA43" i="98"/>
  <c r="DF43" i="98"/>
  <c r="DB43" i="98"/>
  <c r="CF43" i="98"/>
  <c r="BV6" i="98"/>
  <c r="CJ6" i="98"/>
  <c r="CN6" i="98"/>
  <c r="CR6" i="98"/>
  <c r="CV6" i="98"/>
  <c r="DA6" i="98"/>
  <c r="DE6" i="98"/>
  <c r="CF7" i="98"/>
  <c r="CK7" i="98"/>
  <c r="CO7" i="98"/>
  <c r="CS7" i="98"/>
  <c r="CW7" i="98"/>
  <c r="DB7" i="98"/>
  <c r="DF7" i="98"/>
  <c r="CL8" i="98"/>
  <c r="CP8" i="98"/>
  <c r="CT8" i="98"/>
  <c r="CY8" i="98"/>
  <c r="DC8" i="98"/>
  <c r="CI9" i="98"/>
  <c r="CM9" i="98"/>
  <c r="CQ9" i="98"/>
  <c r="CU9" i="98"/>
  <c r="CZ9" i="98"/>
  <c r="DD9" i="98"/>
  <c r="BV10" i="98"/>
  <c r="CJ10" i="98"/>
  <c r="CN10" i="98"/>
  <c r="CR10" i="98"/>
  <c r="CV10" i="98"/>
  <c r="DA10" i="98"/>
  <c r="DE10" i="98"/>
  <c r="CF11" i="98"/>
  <c r="CK11" i="98"/>
  <c r="CO11" i="98"/>
  <c r="CS11" i="98"/>
  <c r="CW11" i="98"/>
  <c r="DB11" i="98"/>
  <c r="DF11" i="98"/>
  <c r="CH12" i="98"/>
  <c r="CL12" i="98"/>
  <c r="CP12" i="98"/>
  <c r="CT12" i="98"/>
  <c r="CY12" i="98"/>
  <c r="DC12" i="98"/>
  <c r="CI13" i="98"/>
  <c r="CM13" i="98"/>
  <c r="CQ13" i="98"/>
  <c r="CU13" i="98"/>
  <c r="CZ13" i="98"/>
  <c r="DD13" i="98"/>
  <c r="BV14" i="98"/>
  <c r="CJ14" i="98"/>
  <c r="CN14" i="98"/>
  <c r="CR14" i="98"/>
  <c r="CV14" i="98"/>
  <c r="DA14" i="98"/>
  <c r="DE14" i="98"/>
  <c r="CF15" i="98"/>
  <c r="CK15" i="98"/>
  <c r="CO15" i="98"/>
  <c r="CS15" i="98"/>
  <c r="CW15" i="98"/>
  <c r="DB15" i="98"/>
  <c r="DF15" i="98"/>
  <c r="CH16" i="98"/>
  <c r="CL16" i="98"/>
  <c r="CP16" i="98"/>
  <c r="CT16" i="98"/>
  <c r="CY16" i="98"/>
  <c r="DC16" i="98"/>
  <c r="CI17" i="98"/>
  <c r="CM17" i="98"/>
  <c r="CQ17" i="98"/>
  <c r="CU17" i="98"/>
  <c r="CZ17" i="98"/>
  <c r="DD17" i="98"/>
  <c r="BV18" i="98"/>
  <c r="CJ18" i="98"/>
  <c r="CN18" i="98"/>
  <c r="CR18" i="98"/>
  <c r="CV18" i="98"/>
  <c r="DA18" i="98"/>
  <c r="DE18" i="98"/>
  <c r="CF19" i="98"/>
  <c r="CK19" i="98"/>
  <c r="CO19" i="98"/>
  <c r="CS19" i="98"/>
  <c r="CW19" i="98"/>
  <c r="DB19" i="98"/>
  <c r="DF19" i="98"/>
  <c r="CH20" i="98"/>
  <c r="CL20" i="98"/>
  <c r="CP20" i="98"/>
  <c r="CT20" i="98"/>
  <c r="CY20" i="98"/>
  <c r="DC20" i="98"/>
  <c r="CI21" i="98"/>
  <c r="CM21" i="98"/>
  <c r="CQ21" i="98"/>
  <c r="CU21" i="98"/>
  <c r="CZ21" i="98"/>
  <c r="DD21" i="98"/>
  <c r="BV22" i="98"/>
  <c r="CJ22" i="98"/>
  <c r="CN22" i="98"/>
  <c r="CR22" i="98"/>
  <c r="CV22" i="98"/>
  <c r="DA22" i="98"/>
  <c r="DE22" i="98"/>
  <c r="CF23" i="98"/>
  <c r="CK23" i="98"/>
  <c r="CO23" i="98"/>
  <c r="CS23" i="98"/>
  <c r="CW23" i="98"/>
  <c r="DB23" i="98"/>
  <c r="DF23" i="98"/>
  <c r="CH24" i="98"/>
  <c r="CL24" i="98"/>
  <c r="CQ24" i="98"/>
  <c r="CW24" i="98"/>
  <c r="DC24" i="98"/>
  <c r="DF25" i="98"/>
  <c r="CH25" i="98"/>
  <c r="CV25" i="98"/>
  <c r="CS26" i="98"/>
  <c r="CP27" i="98"/>
  <c r="CQ28" i="98"/>
  <c r="CN29" i="98"/>
  <c r="CK30" i="98"/>
  <c r="DB30" i="98"/>
  <c r="CW31" i="98"/>
  <c r="DF31" i="98"/>
  <c r="CH31" i="98"/>
  <c r="CT32" i="98"/>
  <c r="DC32" i="98"/>
  <c r="CI32" i="98"/>
  <c r="CZ32" i="98"/>
  <c r="CV33" i="98"/>
  <c r="CR33" i="98"/>
  <c r="CN33" i="98"/>
  <c r="CS33" i="98"/>
  <c r="CM33" i="98"/>
  <c r="CI33" i="98"/>
  <c r="CW33" i="98"/>
  <c r="CQ33" i="98"/>
  <c r="CL33" i="98"/>
  <c r="CH33" i="98"/>
  <c r="CU33" i="98"/>
  <c r="CP33" i="98"/>
  <c r="CK33" i="98"/>
  <c r="BV33" i="98"/>
  <c r="CU41" i="98"/>
  <c r="CF6" i="98"/>
  <c r="CK6" i="98"/>
  <c r="CO6" i="98"/>
  <c r="CS6" i="98"/>
  <c r="DB6" i="98"/>
  <c r="CH7" i="98"/>
  <c r="CL7" i="98"/>
  <c r="CP7" i="98"/>
  <c r="CY7" i="98"/>
  <c r="CI8" i="98"/>
  <c r="CM8" i="98"/>
  <c r="CQ8" i="98"/>
  <c r="CZ8" i="98"/>
  <c r="BV9" i="98"/>
  <c r="CJ9" i="98"/>
  <c r="CN9" i="98"/>
  <c r="CR9" i="98"/>
  <c r="DA9" i="98"/>
  <c r="CF10" i="98"/>
  <c r="CK10" i="98"/>
  <c r="CO10" i="98"/>
  <c r="CS10" i="98"/>
  <c r="DB10" i="98"/>
  <c r="CH11" i="98"/>
  <c r="CL11" i="98"/>
  <c r="CP11" i="98"/>
  <c r="CY11" i="98"/>
  <c r="CI12" i="98"/>
  <c r="CM12" i="98"/>
  <c r="CQ12" i="98"/>
  <c r="CZ12" i="98"/>
  <c r="BV13" i="98"/>
  <c r="CJ13" i="98"/>
  <c r="CN13" i="98"/>
  <c r="CR13" i="98"/>
  <c r="DA13" i="98"/>
  <c r="CF14" i="98"/>
  <c r="CK14" i="98"/>
  <c r="CO14" i="98"/>
  <c r="CS14" i="98"/>
  <c r="DB14" i="98"/>
  <c r="CH15" i="98"/>
  <c r="CL15" i="98"/>
  <c r="CP15" i="98"/>
  <c r="CY15" i="98"/>
  <c r="CI16" i="98"/>
  <c r="CM16" i="98"/>
  <c r="CQ16" i="98"/>
  <c r="CZ16" i="98"/>
  <c r="BV17" i="98"/>
  <c r="CJ17" i="98"/>
  <c r="CN17" i="98"/>
  <c r="CR17" i="98"/>
  <c r="DA17" i="98"/>
  <c r="CF18" i="98"/>
  <c r="CK18" i="98"/>
  <c r="CO18" i="98"/>
  <c r="CS18" i="98"/>
  <c r="DB18" i="98"/>
  <c r="CH19" i="98"/>
  <c r="CL19" i="98"/>
  <c r="CP19" i="98"/>
  <c r="CY19" i="98"/>
  <c r="CI20" i="98"/>
  <c r="CM20" i="98"/>
  <c r="CQ20" i="98"/>
  <c r="CZ20" i="98"/>
  <c r="BV21" i="98"/>
  <c r="CJ21" i="98"/>
  <c r="CN21" i="98"/>
  <c r="CR21" i="98"/>
  <c r="DA21" i="98"/>
  <c r="CF22" i="98"/>
  <c r="CK22" i="98"/>
  <c r="CO22" i="98"/>
  <c r="CS22" i="98"/>
  <c r="DB22" i="98"/>
  <c r="CH23" i="98"/>
  <c r="CL23" i="98"/>
  <c r="CP23" i="98"/>
  <c r="CY23" i="98"/>
  <c r="CI24" i="98"/>
  <c r="CM24" i="98"/>
  <c r="CS24" i="98"/>
  <c r="CY24" i="98"/>
  <c r="DD24" i="98"/>
  <c r="DD25" i="98"/>
  <c r="CZ25" i="98"/>
  <c r="DC25" i="98"/>
  <c r="CY25" i="98"/>
  <c r="CJ25" i="98"/>
  <c r="DA25" i="98"/>
  <c r="CV26" i="98"/>
  <c r="DE26" i="98"/>
  <c r="DA26" i="98"/>
  <c r="DD26" i="98"/>
  <c r="CZ26" i="98"/>
  <c r="DC26" i="98"/>
  <c r="CY26" i="98"/>
  <c r="CF26" i="98"/>
  <c r="CR29" i="98"/>
  <c r="DF30" i="98"/>
  <c r="DD31" i="98"/>
  <c r="CZ31" i="98"/>
  <c r="CL31" i="98"/>
  <c r="DC31" i="98"/>
  <c r="DD32" i="98"/>
  <c r="CF25" i="98"/>
  <c r="DB25" i="98"/>
  <c r="CH26" i="98"/>
  <c r="CL26" i="98"/>
  <c r="CP26" i="98"/>
  <c r="CT26" i="98"/>
  <c r="CI27" i="98"/>
  <c r="CM27" i="98"/>
  <c r="CQ27" i="98"/>
  <c r="CU27" i="98"/>
  <c r="CZ27" i="98"/>
  <c r="DD27" i="98"/>
  <c r="BV28" i="98"/>
  <c r="CJ28" i="98"/>
  <c r="CN28" i="98"/>
  <c r="CR28" i="98"/>
  <c r="CV28" i="98"/>
  <c r="DA28" i="98"/>
  <c r="DE28" i="98"/>
  <c r="CF29" i="98"/>
  <c r="DB29" i="98"/>
  <c r="DF29" i="98"/>
  <c r="CH30" i="98"/>
  <c r="CL30" i="98"/>
  <c r="CP30" i="98"/>
  <c r="CT30" i="98"/>
  <c r="BV32" i="98"/>
  <c r="CJ32" i="98"/>
  <c r="CN32" i="98"/>
  <c r="CR32" i="98"/>
  <c r="CV32" i="98"/>
  <c r="DC33" i="98"/>
  <c r="DF33" i="98"/>
  <c r="DE33" i="98"/>
  <c r="DA33" i="98"/>
  <c r="CF33" i="98"/>
  <c r="DB33" i="98"/>
  <c r="CP36" i="98"/>
  <c r="CT39" i="98"/>
  <c r="CP39" i="98"/>
  <c r="CL39" i="98"/>
  <c r="CH39" i="98"/>
  <c r="CK39" i="98"/>
  <c r="CT41" i="98"/>
  <c r="CU42" i="98"/>
  <c r="CQ42" i="98"/>
  <c r="CM42" i="98"/>
  <c r="CI42" i="98"/>
  <c r="CT42" i="98"/>
  <c r="CP42" i="98"/>
  <c r="CL42" i="98"/>
  <c r="CH42" i="98"/>
  <c r="CW42" i="98"/>
  <c r="CS42" i="98"/>
  <c r="CO42" i="98"/>
  <c r="CK42" i="98"/>
  <c r="BV42" i="98"/>
  <c r="CV42" i="98"/>
  <c r="CQ45" i="98"/>
  <c r="CM45" i="98"/>
  <c r="CI45" i="98"/>
  <c r="CI26" i="98"/>
  <c r="CM26" i="98"/>
  <c r="CQ26" i="98"/>
  <c r="CU26" i="98"/>
  <c r="BV27" i="98"/>
  <c r="CJ27" i="98"/>
  <c r="CN27" i="98"/>
  <c r="CR27" i="98"/>
  <c r="CV27" i="98"/>
  <c r="DA27" i="98"/>
  <c r="DE27" i="98"/>
  <c r="CF28" i="98"/>
  <c r="CK28" i="98"/>
  <c r="CO28" i="98"/>
  <c r="CS28" i="98"/>
  <c r="CW28" i="98"/>
  <c r="DB28" i="98"/>
  <c r="DF28" i="98"/>
  <c r="CY29" i="98"/>
  <c r="DC29" i="98"/>
  <c r="CI30" i="98"/>
  <c r="CM30" i="98"/>
  <c r="CQ30" i="98"/>
  <c r="CU30" i="98"/>
  <c r="BV31" i="98"/>
  <c r="CJ31" i="98"/>
  <c r="CN31" i="98"/>
  <c r="CR31" i="98"/>
  <c r="CV31" i="98"/>
  <c r="DA31" i="98"/>
  <c r="DE31" i="98"/>
  <c r="CF32" i="98"/>
  <c r="CK32" i="98"/>
  <c r="CO32" i="98"/>
  <c r="CS32" i="98"/>
  <c r="CW32" i="98"/>
  <c r="DB32" i="98"/>
  <c r="DF32" i="98"/>
  <c r="DD33" i="98"/>
  <c r="DE35" i="98"/>
  <c r="DA35" i="98"/>
  <c r="DD35" i="98"/>
  <c r="CZ35" i="98"/>
  <c r="DC35" i="98"/>
  <c r="CY35" i="98"/>
  <c r="CF35" i="98"/>
  <c r="CW35" i="98"/>
  <c r="CT36" i="98"/>
  <c r="CU37" i="98"/>
  <c r="CO39" i="98"/>
  <c r="DD40" i="98"/>
  <c r="CZ40" i="98"/>
  <c r="DC40" i="98"/>
  <c r="CJ42" i="98"/>
  <c r="CU45" i="98"/>
  <c r="DC48" i="98"/>
  <c r="BV26" i="98"/>
  <c r="CJ26" i="98"/>
  <c r="CN26" i="98"/>
  <c r="CR26" i="98"/>
  <c r="CF27" i="98"/>
  <c r="CK27" i="98"/>
  <c r="CO27" i="98"/>
  <c r="CS27" i="98"/>
  <c r="DB27" i="98"/>
  <c r="CL28" i="98"/>
  <c r="CP28" i="98"/>
  <c r="CY28" i="98"/>
  <c r="CZ29" i="98"/>
  <c r="BV30" i="98"/>
  <c r="CJ30" i="98"/>
  <c r="CN30" i="98"/>
  <c r="CR30" i="98"/>
  <c r="CF31" i="98"/>
  <c r="CK31" i="98"/>
  <c r="CO31" i="98"/>
  <c r="CS31" i="98"/>
  <c r="DB31" i="98"/>
  <c r="CH32" i="98"/>
  <c r="CL32" i="98"/>
  <c r="CP32" i="98"/>
  <c r="CY32" i="98"/>
  <c r="CY33" i="98"/>
  <c r="DB35" i="98"/>
  <c r="CW36" i="98"/>
  <c r="DF36" i="98"/>
  <c r="CT37" i="98"/>
  <c r="DC37" i="98"/>
  <c r="CU38" i="98"/>
  <c r="CQ38" i="98"/>
  <c r="CM38" i="98"/>
  <c r="CI38" i="98"/>
  <c r="CT38" i="98"/>
  <c r="CP38" i="98"/>
  <c r="CL38" i="98"/>
  <c r="CH38" i="98"/>
  <c r="CW38" i="98"/>
  <c r="CS38" i="98"/>
  <c r="CO38" i="98"/>
  <c r="CK38" i="98"/>
  <c r="BV38" i="98"/>
  <c r="CV38" i="98"/>
  <c r="CS39" i="98"/>
  <c r="CU40" i="98"/>
  <c r="CQ40" i="98"/>
  <c r="CM40" i="98"/>
  <c r="CI40" i="98"/>
  <c r="CP40" i="98"/>
  <c r="DE41" i="98"/>
  <c r="DA41" i="98"/>
  <c r="CN42" i="98"/>
  <c r="CH35" i="98"/>
  <c r="CL35" i="98"/>
  <c r="CP35" i="98"/>
  <c r="CT35" i="98"/>
  <c r="CI36" i="98"/>
  <c r="CM36" i="98"/>
  <c r="CQ36" i="98"/>
  <c r="CU36" i="98"/>
  <c r="CZ36" i="98"/>
  <c r="DD36" i="98"/>
  <c r="BV37" i="98"/>
  <c r="CJ37" i="98"/>
  <c r="CN37" i="98"/>
  <c r="CR37" i="98"/>
  <c r="CV37" i="98"/>
  <c r="DA37" i="98"/>
  <c r="DE37" i="98"/>
  <c r="CF38" i="98"/>
  <c r="DB38" i="98"/>
  <c r="DF38" i="98"/>
  <c r="BV41" i="98"/>
  <c r="CJ41" i="98"/>
  <c r="CN41" i="98"/>
  <c r="CR41" i="98"/>
  <c r="CV41" i="98"/>
  <c r="DC42" i="98"/>
  <c r="CY42" i="98"/>
  <c r="DD42" i="98"/>
  <c r="CZ42" i="98"/>
  <c r="CF42" i="98"/>
  <c r="DF42" i="98"/>
  <c r="CK43" i="98"/>
  <c r="CW45" i="98"/>
  <c r="CT46" i="98"/>
  <c r="CP46" i="98"/>
  <c r="CL46" i="98"/>
  <c r="CH46" i="98"/>
  <c r="CW46" i="98"/>
  <c r="CS46" i="98"/>
  <c r="CO46" i="98"/>
  <c r="CK46" i="98"/>
  <c r="CU46" i="98"/>
  <c r="CQ46" i="98"/>
  <c r="CM46" i="98"/>
  <c r="CI46" i="98"/>
  <c r="BV46" i="98"/>
  <c r="CV46" i="98"/>
  <c r="CP48" i="98"/>
  <c r="CI35" i="98"/>
  <c r="CM35" i="98"/>
  <c r="CQ35" i="98"/>
  <c r="CU35" i="98"/>
  <c r="BV36" i="98"/>
  <c r="CJ36" i="98"/>
  <c r="CN36" i="98"/>
  <c r="CR36" i="98"/>
  <c r="CV36" i="98"/>
  <c r="DA36" i="98"/>
  <c r="DE36" i="98"/>
  <c r="CF37" i="98"/>
  <c r="CK37" i="98"/>
  <c r="CO37" i="98"/>
  <c r="CS37" i="98"/>
  <c r="CW37" i="98"/>
  <c r="DB37" i="98"/>
  <c r="DF37" i="98"/>
  <c r="CY38" i="98"/>
  <c r="DC38" i="98"/>
  <c r="CI39" i="98"/>
  <c r="CM39" i="98"/>
  <c r="CQ39" i="98"/>
  <c r="CU39" i="98"/>
  <c r="BV40" i="98"/>
  <c r="CJ40" i="98"/>
  <c r="CN40" i="98"/>
  <c r="CR40" i="98"/>
  <c r="CV40" i="98"/>
  <c r="DA40" i="98"/>
  <c r="DE40" i="98"/>
  <c r="CF41" i="98"/>
  <c r="CK41" i="98"/>
  <c r="CO41" i="98"/>
  <c r="CS41" i="98"/>
  <c r="CW41" i="98"/>
  <c r="DB41" i="98"/>
  <c r="DF41" i="98"/>
  <c r="DA42" i="98"/>
  <c r="CO43" i="98"/>
  <c r="DC46" i="98"/>
  <c r="CJ46" i="98"/>
  <c r="DA46" i="98"/>
  <c r="DD47" i="98"/>
  <c r="CZ47" i="98"/>
  <c r="DC47" i="98"/>
  <c r="CY47" i="98"/>
  <c r="DE47" i="98"/>
  <c r="DA47" i="98"/>
  <c r="CF47" i="98"/>
  <c r="CW47" i="98"/>
  <c r="CT48" i="98"/>
  <c r="CU49" i="98"/>
  <c r="BV35" i="98"/>
  <c r="CJ35" i="98"/>
  <c r="CN35" i="98"/>
  <c r="CR35" i="98"/>
  <c r="CF36" i="98"/>
  <c r="CK36" i="98"/>
  <c r="CO36" i="98"/>
  <c r="CS36" i="98"/>
  <c r="DB36" i="98"/>
  <c r="CH37" i="98"/>
  <c r="CL37" i="98"/>
  <c r="CP37" i="98"/>
  <c r="CY37" i="98"/>
  <c r="CZ38" i="98"/>
  <c r="BV39" i="98"/>
  <c r="CJ39" i="98"/>
  <c r="CN39" i="98"/>
  <c r="CR39" i="98"/>
  <c r="CF40" i="98"/>
  <c r="CK40" i="98"/>
  <c r="CO40" i="98"/>
  <c r="CS40" i="98"/>
  <c r="DB40" i="98"/>
  <c r="CH41" i="98"/>
  <c r="CL41" i="98"/>
  <c r="CP41" i="98"/>
  <c r="CY41" i="98"/>
  <c r="DB42" i="98"/>
  <c r="CN46" i="98"/>
  <c r="DB47" i="98"/>
  <c r="CV48" i="98"/>
  <c r="DE48" i="98"/>
  <c r="CW49" i="98"/>
  <c r="DF49" i="98"/>
  <c r="CT50" i="98"/>
  <c r="CP50" i="98"/>
  <c r="CL50" i="98"/>
  <c r="CH50" i="98"/>
  <c r="CW50" i="98"/>
  <c r="CS50" i="98"/>
  <c r="CO50" i="98"/>
  <c r="CK50" i="98"/>
  <c r="CV50" i="98"/>
  <c r="CR50" i="98"/>
  <c r="CN50" i="98"/>
  <c r="CU50" i="98"/>
  <c r="CQ50" i="98"/>
  <c r="CM50" i="98"/>
  <c r="CI50" i="98"/>
  <c r="BV50" i="98"/>
  <c r="DE50" i="98"/>
  <c r="DA50" i="98"/>
  <c r="BV43" i="98"/>
  <c r="CJ43" i="98"/>
  <c r="CN43" i="98"/>
  <c r="CR43" i="98"/>
  <c r="CV43" i="98"/>
  <c r="CF44" i="98"/>
  <c r="CK44" i="98"/>
  <c r="CO44" i="98"/>
  <c r="CS44" i="98"/>
  <c r="CW44" i="98"/>
  <c r="DB44" i="98"/>
  <c r="DF44" i="98"/>
  <c r="CH45" i="98"/>
  <c r="CL45" i="98"/>
  <c r="CP45" i="98"/>
  <c r="CT45" i="98"/>
  <c r="CY45" i="98"/>
  <c r="DC45" i="98"/>
  <c r="CZ46" i="98"/>
  <c r="DD46" i="98"/>
  <c r="BV47" i="98"/>
  <c r="CJ47" i="98"/>
  <c r="CN47" i="98"/>
  <c r="CR47" i="98"/>
  <c r="CV47" i="98"/>
  <c r="CF48" i="98"/>
  <c r="CK48" i="98"/>
  <c r="CO48" i="98"/>
  <c r="CS48" i="98"/>
  <c r="CW48" i="98"/>
  <c r="DB48" i="98"/>
  <c r="DF48" i="98"/>
  <c r="CH49" i="98"/>
  <c r="CL49" i="98"/>
  <c r="CP49" i="98"/>
  <c r="CT49" i="98"/>
  <c r="CY49" i="98"/>
  <c r="DC49" i="98"/>
  <c r="CZ50" i="98"/>
  <c r="DD50" i="98"/>
  <c r="BV51" i="98"/>
  <c r="CJ51" i="98"/>
  <c r="CN51" i="98"/>
  <c r="CR51" i="98"/>
  <c r="CV51" i="98"/>
  <c r="DA51" i="98"/>
  <c r="DE51" i="98"/>
  <c r="CF52" i="98"/>
  <c r="CK52" i="98"/>
  <c r="CO52" i="98"/>
  <c r="CS52" i="98"/>
  <c r="CW52" i="98"/>
  <c r="DB52" i="98"/>
  <c r="DF52" i="98"/>
  <c r="CH53" i="98"/>
  <c r="CL53" i="98"/>
  <c r="CP53" i="98"/>
  <c r="CT53" i="98"/>
  <c r="CY53" i="98"/>
  <c r="DC53" i="98"/>
  <c r="CF51" i="98"/>
  <c r="CK51" i="98"/>
  <c r="CO51" i="98"/>
  <c r="CS51" i="98"/>
  <c r="DB51" i="98"/>
  <c r="DF51" i="98"/>
  <c r="CH52" i="98"/>
  <c r="CL52" i="98"/>
  <c r="CP52" i="98"/>
  <c r="CY52" i="98"/>
  <c r="CI53" i="98"/>
  <c r="CM53" i="98"/>
  <c r="CQ53" i="98"/>
  <c r="CZ53" i="98"/>
  <c r="CH43" i="98"/>
  <c r="CL43" i="98"/>
  <c r="CP43" i="98"/>
  <c r="CT43" i="98"/>
  <c r="CI44" i="98"/>
  <c r="CM44" i="98"/>
  <c r="CQ44" i="98"/>
  <c r="CU44" i="98"/>
  <c r="CZ44" i="98"/>
  <c r="DD44" i="98"/>
  <c r="BV45" i="98"/>
  <c r="CJ45" i="98"/>
  <c r="CN45" i="98"/>
  <c r="CR45" i="98"/>
  <c r="CV45" i="98"/>
  <c r="DA45" i="98"/>
  <c r="DE45" i="98"/>
  <c r="CF46" i="98"/>
  <c r="DB46" i="98"/>
  <c r="DF46" i="98"/>
  <c r="CH47" i="98"/>
  <c r="CL47" i="98"/>
  <c r="CP47" i="98"/>
  <c r="CT47" i="98"/>
  <c r="CI48" i="98"/>
  <c r="CM48" i="98"/>
  <c r="CQ48" i="98"/>
  <c r="CU48" i="98"/>
  <c r="CZ48" i="98"/>
  <c r="DD48" i="98"/>
  <c r="BV49" i="98"/>
  <c r="CJ49" i="98"/>
  <c r="CN49" i="98"/>
  <c r="CR49" i="98"/>
  <c r="CV49" i="98"/>
  <c r="DA49" i="98"/>
  <c r="DE49" i="98"/>
  <c r="CF50" i="98"/>
  <c r="DB50" i="98"/>
  <c r="DF50" i="98"/>
  <c r="CH51" i="98"/>
  <c r="CL51" i="98"/>
  <c r="CP51" i="98"/>
  <c r="CT51" i="98"/>
  <c r="CY51" i="98"/>
  <c r="DC51" i="98"/>
  <c r="CI52" i="98"/>
  <c r="CM52" i="98"/>
  <c r="CQ52" i="98"/>
  <c r="CU52" i="98"/>
  <c r="CZ52" i="98"/>
  <c r="DD52" i="98"/>
  <c r="BV53" i="98"/>
  <c r="CJ53" i="98"/>
  <c r="CN53" i="98"/>
  <c r="CR53" i="98"/>
  <c r="CV53" i="98"/>
  <c r="DA53" i="98"/>
  <c r="DE53" i="98"/>
  <c r="CI43" i="98"/>
  <c r="CM43" i="98"/>
  <c r="CQ43" i="98"/>
  <c r="BV44" i="98"/>
  <c r="CJ44" i="98"/>
  <c r="CN44" i="98"/>
  <c r="CR44" i="98"/>
  <c r="DA44" i="98"/>
  <c r="CF45" i="98"/>
  <c r="CK45" i="98"/>
  <c r="CO45" i="98"/>
  <c r="CS45" i="98"/>
  <c r="DB45" i="98"/>
  <c r="CY46" i="98"/>
  <c r="CI47" i="98"/>
  <c r="CM47" i="98"/>
  <c r="CQ47" i="98"/>
  <c r="BV48" i="98"/>
  <c r="CJ48" i="98"/>
  <c r="CN48" i="98"/>
  <c r="CR48" i="98"/>
  <c r="DA48" i="98"/>
  <c r="CF49" i="98"/>
  <c r="CK49" i="98"/>
  <c r="CO49" i="98"/>
  <c r="CS49" i="98"/>
  <c r="DB49" i="98"/>
  <c r="CY50" i="98"/>
  <c r="CI51" i="98"/>
  <c r="CM51" i="98"/>
  <c r="CQ51" i="98"/>
  <c r="CZ51" i="98"/>
  <c r="BV52" i="98"/>
  <c r="CJ52" i="98"/>
  <c r="CN52" i="98"/>
  <c r="CR52" i="98"/>
  <c r="DA52" i="98"/>
  <c r="CF53" i="98"/>
  <c r="CK53" i="98"/>
  <c r="CO53" i="98"/>
  <c r="CS53" i="98"/>
  <c r="DB53" i="98"/>
  <c r="B56" i="13"/>
  <c r="CD5" i="1"/>
  <c r="CD6" i="1"/>
  <c r="CD7" i="1"/>
  <c r="CD8" i="1"/>
  <c r="CD9" i="1"/>
  <c r="CD10" i="1"/>
  <c r="CD11" i="1"/>
  <c r="CD12" i="1"/>
  <c r="CD13" i="1"/>
  <c r="CD14" i="1"/>
  <c r="CD15" i="1"/>
  <c r="CD16" i="1"/>
  <c r="CD17" i="1"/>
  <c r="CD18" i="1"/>
  <c r="CD19" i="1"/>
  <c r="CD20" i="1"/>
  <c r="CD21" i="1"/>
  <c r="CD22" i="1"/>
  <c r="CD23" i="1"/>
  <c r="CD24" i="1"/>
  <c r="CD25" i="1"/>
  <c r="CD26" i="1"/>
  <c r="CD27" i="1"/>
  <c r="CD28" i="1"/>
  <c r="CD29" i="1"/>
  <c r="CD30" i="1"/>
  <c r="CD31" i="1"/>
  <c r="CD32" i="1"/>
  <c r="CD33" i="1"/>
  <c r="CD34" i="1"/>
  <c r="CD35" i="1"/>
  <c r="CD36" i="1"/>
  <c r="CD37" i="1"/>
  <c r="CD38" i="1"/>
  <c r="CD39" i="1"/>
  <c r="CD40" i="1"/>
  <c r="CD41" i="1"/>
  <c r="CD42" i="1"/>
  <c r="CD43" i="1"/>
  <c r="CD44" i="1"/>
  <c r="CD45" i="1"/>
  <c r="CD46" i="1"/>
  <c r="CD47" i="1"/>
  <c r="CD48" i="1"/>
  <c r="CD49" i="1"/>
  <c r="CD50" i="1"/>
  <c r="CD51" i="1"/>
  <c r="CD52" i="1"/>
  <c r="CD53" i="1"/>
  <c r="CD4" i="1"/>
  <c r="BR5" i="1"/>
  <c r="BS5" i="1"/>
  <c r="BR6" i="1"/>
  <c r="BS6" i="1"/>
  <c r="BR7" i="1"/>
  <c r="BS7" i="1"/>
  <c r="BR8" i="1"/>
  <c r="BS8" i="1"/>
  <c r="BR9" i="1"/>
  <c r="BS9" i="1"/>
  <c r="BR10" i="1"/>
  <c r="BS10" i="1"/>
  <c r="BR11" i="1"/>
  <c r="BS11" i="1"/>
  <c r="BR12" i="1"/>
  <c r="BS12" i="1"/>
  <c r="BR13" i="1"/>
  <c r="BS13" i="1"/>
  <c r="BR14" i="1"/>
  <c r="BS14" i="1"/>
  <c r="BR15" i="1"/>
  <c r="BS15" i="1"/>
  <c r="BR16" i="1"/>
  <c r="BS16" i="1"/>
  <c r="BR17" i="1"/>
  <c r="BS17" i="1"/>
  <c r="BR18" i="1"/>
  <c r="BS18" i="1"/>
  <c r="BR19" i="1"/>
  <c r="BS19" i="1"/>
  <c r="BR20" i="1"/>
  <c r="BS20" i="1"/>
  <c r="BR21" i="1"/>
  <c r="BS21" i="1"/>
  <c r="BR22" i="1"/>
  <c r="BS22" i="1"/>
  <c r="BR23" i="1"/>
  <c r="BS23" i="1"/>
  <c r="BR24" i="1"/>
  <c r="BS24" i="1"/>
  <c r="BR25" i="1"/>
  <c r="BS25" i="1"/>
  <c r="BR26" i="1"/>
  <c r="BS26" i="1"/>
  <c r="BR27" i="1"/>
  <c r="BS27" i="1"/>
  <c r="BR28" i="1"/>
  <c r="BS28" i="1"/>
  <c r="BR29" i="1"/>
  <c r="BS29" i="1"/>
  <c r="BR30" i="1"/>
  <c r="BS30" i="1"/>
  <c r="BR31" i="1"/>
  <c r="BS31" i="1"/>
  <c r="BR32" i="1"/>
  <c r="BS32" i="1"/>
  <c r="BR33" i="1"/>
  <c r="BS33" i="1"/>
  <c r="BR34" i="1"/>
  <c r="BS34" i="1"/>
  <c r="BR35" i="1"/>
  <c r="BS35" i="1"/>
  <c r="BR36" i="1"/>
  <c r="BS36" i="1"/>
  <c r="BR37" i="1"/>
  <c r="BS37" i="1"/>
  <c r="BR38" i="1"/>
  <c r="BS38" i="1"/>
  <c r="BR39" i="1"/>
  <c r="BS39" i="1"/>
  <c r="BR40" i="1"/>
  <c r="BS40" i="1"/>
  <c r="BR41" i="1"/>
  <c r="BS41" i="1"/>
  <c r="BR42" i="1"/>
  <c r="BS42" i="1"/>
  <c r="BR43" i="1"/>
  <c r="BS43" i="1"/>
  <c r="BR44" i="1"/>
  <c r="BS44" i="1"/>
  <c r="BR45" i="1"/>
  <c r="BS45" i="1"/>
  <c r="BR46" i="1"/>
  <c r="BS46" i="1"/>
  <c r="BR47" i="1"/>
  <c r="BS47" i="1"/>
  <c r="BR48" i="1"/>
  <c r="BS48" i="1"/>
  <c r="BR49" i="1"/>
  <c r="BS49" i="1"/>
  <c r="BR50" i="1"/>
  <c r="BS50" i="1"/>
  <c r="BR51" i="1"/>
  <c r="BS51" i="1"/>
  <c r="BR52" i="1"/>
  <c r="BS52" i="1"/>
  <c r="BR53" i="1"/>
  <c r="BS53" i="1"/>
  <c r="BS4" i="1"/>
  <c r="BR4" i="1"/>
  <c r="BB18" i="99" l="1"/>
  <c r="BB22" i="99"/>
  <c r="BB45" i="99"/>
  <c r="BB41" i="99"/>
  <c r="BB31" i="99"/>
  <c r="BB36" i="98"/>
  <c r="BB46" i="98"/>
  <c r="BB41" i="98"/>
  <c r="BB50" i="99"/>
  <c r="BB37" i="99"/>
  <c r="BB14" i="99"/>
  <c r="BB24" i="98"/>
  <c r="BB31" i="98"/>
  <c r="I20" i="102"/>
  <c r="I21" i="102" s="1"/>
  <c r="I22" i="102" s="1"/>
  <c r="I23" i="102" s="1"/>
  <c r="I24" i="102" s="1"/>
  <c r="I25" i="102" s="1"/>
  <c r="I26" i="102" s="1"/>
  <c r="I27" i="102" s="1"/>
  <c r="I28" i="102" s="1"/>
  <c r="I29" i="102" s="1"/>
  <c r="I30" i="102" s="1"/>
  <c r="I31" i="102" s="1"/>
  <c r="I32" i="102" s="1"/>
  <c r="I33" i="102" s="1"/>
  <c r="I34" i="102" s="1"/>
  <c r="BB11" i="98"/>
  <c r="BB4" i="99"/>
  <c r="BB10" i="99"/>
  <c r="BB19" i="98"/>
  <c r="BB28" i="98"/>
  <c r="BB36" i="99"/>
  <c r="BA36" i="99"/>
  <c r="BB34" i="99"/>
  <c r="BB29" i="99"/>
  <c r="BA14" i="99"/>
  <c r="BA26" i="99"/>
  <c r="BA25" i="99"/>
  <c r="BB51" i="99"/>
  <c r="BB47" i="99"/>
  <c r="BB42" i="99"/>
  <c r="BB40" i="99"/>
  <c r="BB30" i="99"/>
  <c r="BA30" i="99"/>
  <c r="BB24" i="99"/>
  <c r="BB49" i="99"/>
  <c r="BA49" i="99"/>
  <c r="BB17" i="99"/>
  <c r="BA17" i="99"/>
  <c r="BB40" i="98"/>
  <c r="BB51" i="98"/>
  <c r="BB48" i="98"/>
  <c r="BA48" i="98"/>
  <c r="BA47" i="98"/>
  <c r="BB44" i="98"/>
  <c r="BB26" i="98"/>
  <c r="BA33" i="98"/>
  <c r="BB35" i="98"/>
  <c r="BB45" i="98"/>
  <c r="BB38" i="98"/>
  <c r="BA36" i="98"/>
  <c r="BA40" i="98"/>
  <c r="BA28" i="98"/>
  <c r="BA27" i="98"/>
  <c r="BA20" i="98"/>
  <c r="BA8" i="99"/>
  <c r="BB4" i="98"/>
  <c r="BA12" i="98"/>
  <c r="BB46" i="99"/>
  <c r="BA40" i="99"/>
  <c r="BB27" i="99"/>
  <c r="BB32" i="99"/>
  <c r="BB28" i="99"/>
  <c r="BA29" i="99"/>
  <c r="BA51" i="99"/>
  <c r="BB25" i="99"/>
  <c r="BA18" i="99"/>
  <c r="AV18" i="99" s="1"/>
  <c r="O21" i="13" s="1"/>
  <c r="BB39" i="99"/>
  <c r="BA28" i="99"/>
  <c r="BB15" i="99"/>
  <c r="BB11" i="99"/>
  <c r="BA16" i="99"/>
  <c r="BA4" i="99"/>
  <c r="BB16" i="99"/>
  <c r="BB6" i="99"/>
  <c r="BA32" i="99"/>
  <c r="BA23" i="99"/>
  <c r="BB21" i="99"/>
  <c r="BA15" i="99"/>
  <c r="BB13" i="99"/>
  <c r="BA9" i="99"/>
  <c r="BA50" i="99"/>
  <c r="BB48" i="99"/>
  <c r="BA37" i="99"/>
  <c r="BA31" i="99"/>
  <c r="BA53" i="99"/>
  <c r="BA42" i="99"/>
  <c r="AV42" i="99" s="1"/>
  <c r="O45" i="13" s="1"/>
  <c r="BA39" i="99"/>
  <c r="BA27" i="99"/>
  <c r="BA33" i="99"/>
  <c r="BA35" i="99"/>
  <c r="BB33" i="99"/>
  <c r="BA21" i="99"/>
  <c r="BA13" i="99"/>
  <c r="BB9" i="99"/>
  <c r="BA7" i="99"/>
  <c r="BB43" i="99"/>
  <c r="BA43" i="99"/>
  <c r="BA22" i="99"/>
  <c r="BB23" i="99"/>
  <c r="BB19" i="99"/>
  <c r="BA24" i="99"/>
  <c r="BA20" i="99"/>
  <c r="BA12" i="99"/>
  <c r="BA11" i="99"/>
  <c r="BA34" i="99"/>
  <c r="BB26" i="99"/>
  <c r="AV26" i="99" s="1"/>
  <c r="BA6" i="99"/>
  <c r="BB8" i="99"/>
  <c r="BB7" i="99"/>
  <c r="BB20" i="99"/>
  <c r="BA10" i="99"/>
  <c r="BA45" i="99"/>
  <c r="BA46" i="99"/>
  <c r="BA52" i="99"/>
  <c r="BA48" i="99"/>
  <c r="BA44" i="99"/>
  <c r="BA41" i="99"/>
  <c r="AV41" i="99" s="1"/>
  <c r="BB53" i="99"/>
  <c r="BA47" i="99"/>
  <c r="BB38" i="99"/>
  <c r="BB52" i="99"/>
  <c r="BA38" i="99"/>
  <c r="BB44" i="99"/>
  <c r="BB35" i="99"/>
  <c r="BA19" i="99"/>
  <c r="BB5" i="99"/>
  <c r="BA5" i="99"/>
  <c r="BB12" i="99"/>
  <c r="AV48" i="98"/>
  <c r="I51" i="13" s="1"/>
  <c r="BA51" i="98"/>
  <c r="BA43" i="98"/>
  <c r="BA52" i="98"/>
  <c r="BA53" i="98"/>
  <c r="BA39" i="98"/>
  <c r="BA25" i="98"/>
  <c r="BB20" i="98"/>
  <c r="BB12" i="98"/>
  <c r="BA17" i="98"/>
  <c r="BA9" i="98"/>
  <c r="BB52" i="98"/>
  <c r="BA50" i="98"/>
  <c r="BA37" i="98"/>
  <c r="BB42" i="98"/>
  <c r="BB33" i="98"/>
  <c r="BA32" i="98"/>
  <c r="BB29" i="98"/>
  <c r="BA42" i="98"/>
  <c r="BA30" i="98"/>
  <c r="BA26" i="98"/>
  <c r="BB25" i="98"/>
  <c r="BA23" i="98"/>
  <c r="BA15" i="98"/>
  <c r="BA7" i="98"/>
  <c r="BB30" i="98"/>
  <c r="BB17" i="98"/>
  <c r="BB9" i="98"/>
  <c r="BB39" i="98"/>
  <c r="BB22" i="98"/>
  <c r="BA22" i="98"/>
  <c r="BB14" i="98"/>
  <c r="BA14" i="98"/>
  <c r="BB53" i="98"/>
  <c r="BB50" i="98"/>
  <c r="BB49" i="98"/>
  <c r="BA49" i="98"/>
  <c r="BA45" i="98"/>
  <c r="BB37" i="98"/>
  <c r="BB47" i="98"/>
  <c r="BA46" i="98"/>
  <c r="BB32" i="98"/>
  <c r="BB23" i="98"/>
  <c r="BB15" i="98"/>
  <c r="BB7" i="98"/>
  <c r="BA31" i="98"/>
  <c r="BA24" i="98"/>
  <c r="BB16" i="98"/>
  <c r="BA16" i="98"/>
  <c r="BB8" i="98"/>
  <c r="BA8" i="98"/>
  <c r="BB43" i="98"/>
  <c r="BA21" i="98"/>
  <c r="BA13" i="98"/>
  <c r="BA5" i="98"/>
  <c r="BA4" i="98"/>
  <c r="BA44" i="98"/>
  <c r="AV44" i="98" s="1"/>
  <c r="BA41" i="98"/>
  <c r="BA35" i="98"/>
  <c r="BA38" i="98"/>
  <c r="BA19" i="98"/>
  <c r="BA11" i="98"/>
  <c r="BB21" i="98"/>
  <c r="BB13" i="98"/>
  <c r="BA29" i="98"/>
  <c r="BB27" i="98"/>
  <c r="BB18" i="98"/>
  <c r="BA18" i="98"/>
  <c r="BB10" i="98"/>
  <c r="BA10" i="98"/>
  <c r="BB6" i="98"/>
  <c r="BB5" i="98"/>
  <c r="BA6" i="98"/>
  <c r="AV45" i="98" l="1"/>
  <c r="I48" i="13" s="1"/>
  <c r="I37" i="13"/>
  <c r="AV41" i="98"/>
  <c r="I44" i="13" s="1"/>
  <c r="AV42" i="98"/>
  <c r="I45" i="13" s="1"/>
  <c r="AV40" i="98"/>
  <c r="I43" i="13" s="1"/>
  <c r="AV46" i="98"/>
  <c r="I49" i="13" s="1"/>
  <c r="AV51" i="98"/>
  <c r="I54" i="13" s="1"/>
  <c r="AV19" i="99"/>
  <c r="O22" i="13" s="1"/>
  <c r="AV31" i="99"/>
  <c r="O34" i="13" s="1"/>
  <c r="AV22" i="99"/>
  <c r="O25" i="13" s="1"/>
  <c r="AV45" i="99"/>
  <c r="O48" i="13" s="1"/>
  <c r="AV27" i="99"/>
  <c r="O30" i="13" s="1"/>
  <c r="AV39" i="99"/>
  <c r="O42" i="13" s="1"/>
  <c r="AV47" i="99"/>
  <c r="O50" i="13" s="1"/>
  <c r="AV33" i="99"/>
  <c r="O36" i="13" s="1"/>
  <c r="AV50" i="99"/>
  <c r="O53" i="13" s="1"/>
  <c r="AV13" i="99"/>
  <c r="O20" i="13" s="1"/>
  <c r="AV24" i="99"/>
  <c r="O27" i="13" s="1"/>
  <c r="AV34" i="99"/>
  <c r="O37" i="13" s="1"/>
  <c r="AV43" i="99"/>
  <c r="O46" i="13" s="1"/>
  <c r="AV25" i="99"/>
  <c r="O28" i="13" s="1"/>
  <c r="AV49" i="99"/>
  <c r="O52" i="13" s="1"/>
  <c r="AW45" i="98"/>
  <c r="I47" i="13"/>
  <c r="O29" i="13"/>
  <c r="AW42" i="99"/>
  <c r="O44" i="13"/>
  <c r="AV46" i="99"/>
  <c r="AV21" i="99"/>
  <c r="O24" i="13" s="1"/>
  <c r="AV51" i="99"/>
  <c r="O54" i="13" s="1"/>
  <c r="AV31" i="98"/>
  <c r="I34" i="13" s="1"/>
  <c r="AW42" i="98"/>
  <c r="AV37" i="99"/>
  <c r="O40" i="13" s="1"/>
  <c r="AV32" i="99"/>
  <c r="O35" i="13" s="1"/>
  <c r="AV29" i="99"/>
  <c r="O32" i="13" s="1"/>
  <c r="AV40" i="99"/>
  <c r="O43" i="13" s="1"/>
  <c r="AV30" i="99"/>
  <c r="O33" i="13" s="1"/>
  <c r="AV17" i="99"/>
  <c r="AV10" i="98"/>
  <c r="I13" i="13" s="1"/>
  <c r="AV38" i="98"/>
  <c r="I41" i="13" s="1"/>
  <c r="AV25" i="98"/>
  <c r="I28" i="13" s="1"/>
  <c r="AV37" i="98"/>
  <c r="I40" i="13" s="1"/>
  <c r="AV6" i="98"/>
  <c r="AV12" i="98"/>
  <c r="I15" i="13" s="1"/>
  <c r="AV29" i="98"/>
  <c r="I32" i="13" s="1"/>
  <c r="AV9" i="99"/>
  <c r="AV8" i="99"/>
  <c r="AV15" i="99"/>
  <c r="AV28" i="98"/>
  <c r="I31" i="13" s="1"/>
  <c r="AV35" i="98"/>
  <c r="I38" i="13" s="1"/>
  <c r="AV7" i="99"/>
  <c r="AV12" i="99"/>
  <c r="AV38" i="99"/>
  <c r="AV10" i="99"/>
  <c r="AV36" i="99"/>
  <c r="O39" i="13" s="1"/>
  <c r="AV33" i="98"/>
  <c r="AV36" i="98"/>
  <c r="I39" i="13" s="1"/>
  <c r="AV4" i="98"/>
  <c r="I7" i="13" s="1"/>
  <c r="AV47" i="98"/>
  <c r="AW47" i="98" s="1"/>
  <c r="AV27" i="98"/>
  <c r="I30" i="13" s="1"/>
  <c r="AV53" i="98"/>
  <c r="I56" i="13" s="1"/>
  <c r="AV32" i="98"/>
  <c r="I35" i="13" s="1"/>
  <c r="AV14" i="98"/>
  <c r="I17" i="13" s="1"/>
  <c r="AV13" i="98"/>
  <c r="I16" i="13" s="1"/>
  <c r="AV24" i="98"/>
  <c r="I27" i="13" s="1"/>
  <c r="AV23" i="98"/>
  <c r="I26" i="13" s="1"/>
  <c r="AV16" i="98"/>
  <c r="I19" i="13" s="1"/>
  <c r="AV43" i="98"/>
  <c r="I46" i="13" s="1"/>
  <c r="AV39" i="98"/>
  <c r="AV18" i="98"/>
  <c r="I21" i="13" s="1"/>
  <c r="AV8" i="98"/>
  <c r="I11" i="13" s="1"/>
  <c r="AV52" i="99"/>
  <c r="O55" i="13" s="1"/>
  <c r="AV20" i="99"/>
  <c r="AV35" i="99"/>
  <c r="AV6" i="99"/>
  <c r="AV44" i="99"/>
  <c r="AV11" i="99"/>
  <c r="AV53" i="99"/>
  <c r="O56" i="13" s="1"/>
  <c r="AV48" i="99"/>
  <c r="AV4" i="99"/>
  <c r="AV14" i="99"/>
  <c r="AV5" i="99"/>
  <c r="AV16" i="99"/>
  <c r="AV23" i="99"/>
  <c r="AV28" i="99"/>
  <c r="AV11" i="98"/>
  <c r="I14" i="13" s="1"/>
  <c r="AV7" i="98"/>
  <c r="I9" i="13" s="1"/>
  <c r="AV30" i="98"/>
  <c r="I33" i="13" s="1"/>
  <c r="AV20" i="98"/>
  <c r="I23" i="13" s="1"/>
  <c r="AV9" i="98"/>
  <c r="I12" i="13" s="1"/>
  <c r="AV5" i="98"/>
  <c r="I8" i="13" s="1"/>
  <c r="AV19" i="98"/>
  <c r="I22" i="13" s="1"/>
  <c r="AV50" i="98"/>
  <c r="AV17" i="98"/>
  <c r="I20" i="13" s="1"/>
  <c r="AV52" i="98"/>
  <c r="AW52" i="98" s="1"/>
  <c r="AW46" i="98"/>
  <c r="AV49" i="98"/>
  <c r="I52" i="13" s="1"/>
  <c r="AV21" i="98"/>
  <c r="I24" i="13" s="1"/>
  <c r="AV22" i="98"/>
  <c r="I25" i="13" s="1"/>
  <c r="AV15" i="98"/>
  <c r="I18" i="13" s="1"/>
  <c r="AV26" i="98"/>
  <c r="I29" i="13" s="1"/>
  <c r="AW41" i="98" l="1"/>
  <c r="I36" i="13"/>
  <c r="AW34" i="98"/>
  <c r="I10" i="13"/>
  <c r="AW50" i="99"/>
  <c r="AW19" i="99"/>
  <c r="AW27" i="99"/>
  <c r="AW26" i="99"/>
  <c r="AW37" i="99"/>
  <c r="AW33" i="99"/>
  <c r="AW22" i="99"/>
  <c r="AW25" i="99"/>
  <c r="AW18" i="99"/>
  <c r="O13" i="13"/>
  <c r="AW34" i="99"/>
  <c r="AW43" i="99"/>
  <c r="AW51" i="99"/>
  <c r="AW30" i="99"/>
  <c r="O9" i="13"/>
  <c r="AW29" i="99"/>
  <c r="O31" i="13"/>
  <c r="AW45" i="99"/>
  <c r="O47" i="13"/>
  <c r="AW39" i="99"/>
  <c r="O41" i="13"/>
  <c r="AW40" i="98"/>
  <c r="I42" i="13"/>
  <c r="AW51" i="98"/>
  <c r="I53" i="13"/>
  <c r="AW24" i="99"/>
  <c r="O26" i="13"/>
  <c r="AW38" i="99"/>
  <c r="AW32" i="99"/>
  <c r="AW47" i="99"/>
  <c r="O49" i="13"/>
  <c r="AW49" i="99"/>
  <c r="O51" i="13"/>
  <c r="AW31" i="99"/>
  <c r="AW36" i="99"/>
  <c r="O38" i="13"/>
  <c r="AW48" i="98"/>
  <c r="I50" i="13"/>
  <c r="AW17" i="99"/>
  <c r="O19" i="13"/>
  <c r="AW49" i="98"/>
  <c r="AW43" i="98"/>
  <c r="AW44" i="98"/>
  <c r="AW53" i="98"/>
  <c r="I55" i="13"/>
  <c r="AW52" i="99"/>
  <c r="AW46" i="99"/>
  <c r="AW41" i="99"/>
  <c r="AW21" i="99"/>
  <c r="O23" i="13"/>
  <c r="O18" i="13"/>
  <c r="AW40" i="99"/>
  <c r="O17" i="13"/>
  <c r="AW15" i="99"/>
  <c r="AW30" i="98"/>
  <c r="AW14" i="99"/>
  <c r="AW37" i="98"/>
  <c r="AW36" i="98"/>
  <c r="AW35" i="98"/>
  <c r="O8" i="13"/>
  <c r="X26" i="102"/>
  <c r="AB26" i="102" s="1"/>
  <c r="O11" i="13"/>
  <c r="O14" i="13"/>
  <c r="O12" i="13"/>
  <c r="AW23" i="98"/>
  <c r="O16" i="13"/>
  <c r="AW5" i="99"/>
  <c r="O7" i="13"/>
  <c r="AW13" i="99"/>
  <c r="O15" i="13"/>
  <c r="AW32" i="98"/>
  <c r="AW24" i="98"/>
  <c r="AW26" i="98"/>
  <c r="AW19" i="98"/>
  <c r="AW28" i="98"/>
  <c r="AW16" i="98"/>
  <c r="AW15" i="98"/>
  <c r="AW20" i="98"/>
  <c r="AW8" i="99"/>
  <c r="AW10" i="99"/>
  <c r="O10" i="13"/>
  <c r="AW5" i="98"/>
  <c r="AW13" i="98"/>
  <c r="AW10" i="98"/>
  <c r="AW35" i="99"/>
  <c r="AW48" i="99"/>
  <c r="AW44" i="99"/>
  <c r="AW16" i="99"/>
  <c r="AW7" i="99"/>
  <c r="AW38" i="98"/>
  <c r="AW22" i="98"/>
  <c r="AW50" i="98"/>
  <c r="AW17" i="98"/>
  <c r="AW31" i="98"/>
  <c r="AW6" i="98"/>
  <c r="AW8" i="98"/>
  <c r="AW14" i="98"/>
  <c r="AW12" i="98"/>
  <c r="AW12" i="99"/>
  <c r="AW20" i="99"/>
  <c r="AW28" i="99"/>
  <c r="AW9" i="99"/>
  <c r="AW53" i="99"/>
  <c r="AW6" i="99"/>
  <c r="AW23" i="99"/>
  <c r="AW11" i="99"/>
  <c r="AW39" i="98"/>
  <c r="AW21" i="98"/>
  <c r="AW33" i="98"/>
  <c r="AW29" i="98"/>
  <c r="AW7" i="98"/>
  <c r="AW27" i="98"/>
  <c r="AW18" i="98"/>
  <c r="AW25" i="98"/>
  <c r="AW9" i="98"/>
  <c r="AW11" i="98"/>
  <c r="F14" i="1" l="1"/>
  <c r="F11" i="1" l="1"/>
  <c r="F15" i="1"/>
  <c r="F28" i="1" l="1"/>
  <c r="F21" i="1" l="1"/>
  <c r="F25" i="1"/>
  <c r="F20" i="1"/>
  <c r="F31" i="1"/>
  <c r="F29" i="1"/>
  <c r="F27" i="1"/>
  <c r="F26" i="1"/>
  <c r="F17" i="1"/>
  <c r="F23" i="1"/>
  <c r="F6" i="1"/>
  <c r="F19" i="1"/>
  <c r="F24" i="1" l="1"/>
  <c r="F35" i="1"/>
  <c r="F34" i="1"/>
  <c r="F33" i="1"/>
  <c r="F32" i="1"/>
  <c r="F22" i="1"/>
  <c r="F30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BF26" i="1"/>
  <c r="BG26" i="1"/>
  <c r="BH26" i="1"/>
  <c r="BI26" i="1"/>
  <c r="BJ26" i="1"/>
  <c r="BK26" i="1"/>
  <c r="BL26" i="1"/>
  <c r="BM26" i="1"/>
  <c r="BN26" i="1"/>
  <c r="BO26" i="1"/>
  <c r="BP26" i="1"/>
  <c r="BQ26" i="1"/>
  <c r="BT26" i="1"/>
  <c r="BU26" i="1"/>
  <c r="BX26" i="1"/>
  <c r="BY26" i="1"/>
  <c r="BZ26" i="1"/>
  <c r="CA26" i="1"/>
  <c r="CB26" i="1"/>
  <c r="CC26" i="1"/>
  <c r="CE26" i="1"/>
  <c r="BF39" i="1"/>
  <c r="BG39" i="1"/>
  <c r="BH39" i="1"/>
  <c r="BI39" i="1"/>
  <c r="BJ39" i="1"/>
  <c r="BK39" i="1"/>
  <c r="BL39" i="1"/>
  <c r="BM39" i="1"/>
  <c r="BN39" i="1"/>
  <c r="BO39" i="1"/>
  <c r="BP39" i="1"/>
  <c r="BQ39" i="1"/>
  <c r="BT39" i="1"/>
  <c r="BU39" i="1"/>
  <c r="BX39" i="1"/>
  <c r="BY39" i="1"/>
  <c r="BZ39" i="1"/>
  <c r="CA39" i="1"/>
  <c r="CB39" i="1"/>
  <c r="CC39" i="1"/>
  <c r="CE39" i="1"/>
  <c r="BF40" i="1"/>
  <c r="BG40" i="1"/>
  <c r="BH40" i="1"/>
  <c r="BI40" i="1"/>
  <c r="BJ40" i="1"/>
  <c r="BK40" i="1"/>
  <c r="BL40" i="1"/>
  <c r="BM40" i="1"/>
  <c r="BN40" i="1"/>
  <c r="BO40" i="1"/>
  <c r="BP40" i="1"/>
  <c r="BQ40" i="1"/>
  <c r="BT40" i="1"/>
  <c r="BU40" i="1"/>
  <c r="BX40" i="1"/>
  <c r="BY40" i="1"/>
  <c r="BZ40" i="1"/>
  <c r="CA40" i="1"/>
  <c r="CB40" i="1"/>
  <c r="CC40" i="1"/>
  <c r="CE40" i="1"/>
  <c r="BF38" i="1"/>
  <c r="BG38" i="1"/>
  <c r="BH38" i="1"/>
  <c r="BI38" i="1"/>
  <c r="BJ38" i="1"/>
  <c r="BK38" i="1"/>
  <c r="BL38" i="1"/>
  <c r="BM38" i="1"/>
  <c r="BN38" i="1"/>
  <c r="BO38" i="1"/>
  <c r="BP38" i="1"/>
  <c r="BQ38" i="1"/>
  <c r="BT38" i="1"/>
  <c r="BU38" i="1"/>
  <c r="BX38" i="1"/>
  <c r="BY38" i="1"/>
  <c r="BZ38" i="1"/>
  <c r="CA38" i="1"/>
  <c r="CB38" i="1"/>
  <c r="CC38" i="1"/>
  <c r="CE38" i="1"/>
  <c r="BF37" i="1"/>
  <c r="BG37" i="1"/>
  <c r="BH37" i="1"/>
  <c r="BI37" i="1"/>
  <c r="BJ37" i="1"/>
  <c r="BK37" i="1"/>
  <c r="BL37" i="1"/>
  <c r="BM37" i="1"/>
  <c r="BN37" i="1"/>
  <c r="BO37" i="1"/>
  <c r="BP37" i="1"/>
  <c r="BQ37" i="1"/>
  <c r="BT37" i="1"/>
  <c r="BU37" i="1"/>
  <c r="BX37" i="1"/>
  <c r="BY37" i="1"/>
  <c r="BZ37" i="1"/>
  <c r="CA37" i="1"/>
  <c r="CB37" i="1"/>
  <c r="CC37" i="1"/>
  <c r="CE37" i="1"/>
  <c r="BF36" i="1"/>
  <c r="BG36" i="1"/>
  <c r="BH36" i="1"/>
  <c r="BI36" i="1"/>
  <c r="BJ36" i="1"/>
  <c r="BK36" i="1"/>
  <c r="BL36" i="1"/>
  <c r="BM36" i="1"/>
  <c r="BN36" i="1"/>
  <c r="BO36" i="1"/>
  <c r="BP36" i="1"/>
  <c r="BQ36" i="1"/>
  <c r="BT36" i="1"/>
  <c r="BU36" i="1"/>
  <c r="BX36" i="1"/>
  <c r="BY36" i="1"/>
  <c r="BZ36" i="1"/>
  <c r="CA36" i="1"/>
  <c r="CB36" i="1"/>
  <c r="CC36" i="1"/>
  <c r="CE36" i="1"/>
  <c r="BF35" i="1"/>
  <c r="BG35" i="1"/>
  <c r="BH35" i="1"/>
  <c r="BI35" i="1"/>
  <c r="BJ35" i="1"/>
  <c r="BK35" i="1"/>
  <c r="BL35" i="1"/>
  <c r="BM35" i="1"/>
  <c r="BN35" i="1"/>
  <c r="BO35" i="1"/>
  <c r="BP35" i="1"/>
  <c r="BQ35" i="1"/>
  <c r="BT35" i="1"/>
  <c r="BU35" i="1"/>
  <c r="BX35" i="1"/>
  <c r="BY35" i="1"/>
  <c r="BZ35" i="1"/>
  <c r="CA35" i="1"/>
  <c r="CB35" i="1"/>
  <c r="CC35" i="1"/>
  <c r="CE35" i="1"/>
  <c r="BF34" i="1"/>
  <c r="BG34" i="1"/>
  <c r="BH34" i="1"/>
  <c r="BI34" i="1"/>
  <c r="BJ34" i="1"/>
  <c r="BK34" i="1"/>
  <c r="BL34" i="1"/>
  <c r="BM34" i="1"/>
  <c r="BN34" i="1"/>
  <c r="BO34" i="1"/>
  <c r="BP34" i="1"/>
  <c r="BQ34" i="1"/>
  <c r="BT34" i="1"/>
  <c r="BU34" i="1"/>
  <c r="BX34" i="1"/>
  <c r="BY34" i="1"/>
  <c r="BZ34" i="1"/>
  <c r="CA34" i="1"/>
  <c r="CB34" i="1"/>
  <c r="CC34" i="1"/>
  <c r="CE34" i="1"/>
  <c r="BF33" i="1"/>
  <c r="BG33" i="1"/>
  <c r="BH33" i="1"/>
  <c r="BI33" i="1"/>
  <c r="BJ33" i="1"/>
  <c r="BK33" i="1"/>
  <c r="BL33" i="1"/>
  <c r="BM33" i="1"/>
  <c r="BN33" i="1"/>
  <c r="BO33" i="1"/>
  <c r="BP33" i="1"/>
  <c r="BQ33" i="1"/>
  <c r="BT33" i="1"/>
  <c r="BU33" i="1"/>
  <c r="BX33" i="1"/>
  <c r="BY33" i="1"/>
  <c r="BZ33" i="1"/>
  <c r="CA33" i="1"/>
  <c r="CB33" i="1"/>
  <c r="CC33" i="1"/>
  <c r="CE33" i="1"/>
  <c r="BF32" i="1"/>
  <c r="BG32" i="1"/>
  <c r="BH32" i="1"/>
  <c r="BI32" i="1"/>
  <c r="BJ32" i="1"/>
  <c r="BK32" i="1"/>
  <c r="BL32" i="1"/>
  <c r="BM32" i="1"/>
  <c r="BN32" i="1"/>
  <c r="BO32" i="1"/>
  <c r="BP32" i="1"/>
  <c r="BQ32" i="1"/>
  <c r="BT32" i="1"/>
  <c r="BU32" i="1"/>
  <c r="BX32" i="1"/>
  <c r="BY32" i="1"/>
  <c r="BZ32" i="1"/>
  <c r="CA32" i="1"/>
  <c r="CB32" i="1"/>
  <c r="CC32" i="1"/>
  <c r="CE32" i="1"/>
  <c r="BF31" i="1"/>
  <c r="BG31" i="1"/>
  <c r="BH31" i="1"/>
  <c r="BI31" i="1"/>
  <c r="BJ31" i="1"/>
  <c r="BK31" i="1"/>
  <c r="BL31" i="1"/>
  <c r="BM31" i="1"/>
  <c r="BN31" i="1"/>
  <c r="BO31" i="1"/>
  <c r="BP31" i="1"/>
  <c r="BQ31" i="1"/>
  <c r="BT31" i="1"/>
  <c r="BU31" i="1"/>
  <c r="BX31" i="1"/>
  <c r="BY31" i="1"/>
  <c r="BZ31" i="1"/>
  <c r="CA31" i="1"/>
  <c r="CB31" i="1"/>
  <c r="CC31" i="1"/>
  <c r="CE31" i="1"/>
  <c r="BF30" i="1"/>
  <c r="BG30" i="1"/>
  <c r="BH30" i="1"/>
  <c r="BI30" i="1"/>
  <c r="BJ30" i="1"/>
  <c r="BK30" i="1"/>
  <c r="BL30" i="1"/>
  <c r="BM30" i="1"/>
  <c r="BN30" i="1"/>
  <c r="BO30" i="1"/>
  <c r="BP30" i="1"/>
  <c r="BQ30" i="1"/>
  <c r="BT30" i="1"/>
  <c r="BU30" i="1"/>
  <c r="BX30" i="1"/>
  <c r="BY30" i="1"/>
  <c r="BZ30" i="1"/>
  <c r="CA30" i="1"/>
  <c r="CB30" i="1"/>
  <c r="CC30" i="1"/>
  <c r="CE30" i="1"/>
  <c r="BF29" i="1"/>
  <c r="BG29" i="1"/>
  <c r="BH29" i="1"/>
  <c r="BI29" i="1"/>
  <c r="BJ29" i="1"/>
  <c r="BK29" i="1"/>
  <c r="BL29" i="1"/>
  <c r="BM29" i="1"/>
  <c r="BN29" i="1"/>
  <c r="BO29" i="1"/>
  <c r="BP29" i="1"/>
  <c r="BQ29" i="1"/>
  <c r="BT29" i="1"/>
  <c r="BU29" i="1"/>
  <c r="BX29" i="1"/>
  <c r="BY29" i="1"/>
  <c r="BZ29" i="1"/>
  <c r="CA29" i="1"/>
  <c r="CB29" i="1"/>
  <c r="CC29" i="1"/>
  <c r="CE29" i="1"/>
  <c r="BF28" i="1"/>
  <c r="BG28" i="1"/>
  <c r="BH28" i="1"/>
  <c r="BI28" i="1"/>
  <c r="BJ28" i="1"/>
  <c r="BK28" i="1"/>
  <c r="BL28" i="1"/>
  <c r="BM28" i="1"/>
  <c r="BN28" i="1"/>
  <c r="BO28" i="1"/>
  <c r="BP28" i="1"/>
  <c r="BQ28" i="1"/>
  <c r="BT28" i="1"/>
  <c r="BU28" i="1"/>
  <c r="BX28" i="1"/>
  <c r="BY28" i="1"/>
  <c r="BZ28" i="1"/>
  <c r="CA28" i="1"/>
  <c r="CB28" i="1"/>
  <c r="CC28" i="1"/>
  <c r="CE28" i="1"/>
  <c r="BF27" i="1"/>
  <c r="BG27" i="1"/>
  <c r="BH27" i="1"/>
  <c r="BI27" i="1"/>
  <c r="BJ27" i="1"/>
  <c r="BK27" i="1"/>
  <c r="BL27" i="1"/>
  <c r="BM27" i="1"/>
  <c r="BN27" i="1"/>
  <c r="BO27" i="1"/>
  <c r="BP27" i="1"/>
  <c r="BQ27" i="1"/>
  <c r="BT27" i="1"/>
  <c r="BU27" i="1"/>
  <c r="BX27" i="1"/>
  <c r="BY27" i="1"/>
  <c r="BZ27" i="1"/>
  <c r="CA27" i="1"/>
  <c r="CB27" i="1"/>
  <c r="CC27" i="1"/>
  <c r="CE27" i="1"/>
  <c r="BF25" i="1"/>
  <c r="BG25" i="1"/>
  <c r="BH25" i="1"/>
  <c r="BI25" i="1"/>
  <c r="BJ25" i="1"/>
  <c r="BK25" i="1"/>
  <c r="BL25" i="1"/>
  <c r="BM25" i="1"/>
  <c r="BN25" i="1"/>
  <c r="BO25" i="1"/>
  <c r="BP25" i="1"/>
  <c r="BQ25" i="1"/>
  <c r="BT25" i="1"/>
  <c r="BU25" i="1"/>
  <c r="BX25" i="1"/>
  <c r="BY25" i="1"/>
  <c r="BZ25" i="1"/>
  <c r="CA25" i="1"/>
  <c r="CB25" i="1"/>
  <c r="CC25" i="1"/>
  <c r="CE25" i="1"/>
  <c r="BF24" i="1"/>
  <c r="BG24" i="1"/>
  <c r="BH24" i="1"/>
  <c r="BI24" i="1"/>
  <c r="BJ24" i="1"/>
  <c r="BK24" i="1"/>
  <c r="BL24" i="1"/>
  <c r="BM24" i="1"/>
  <c r="BN24" i="1"/>
  <c r="BO24" i="1"/>
  <c r="BP24" i="1"/>
  <c r="BQ24" i="1"/>
  <c r="BT24" i="1"/>
  <c r="BU24" i="1"/>
  <c r="BX24" i="1"/>
  <c r="BY24" i="1"/>
  <c r="BZ24" i="1"/>
  <c r="CA24" i="1"/>
  <c r="CB24" i="1"/>
  <c r="CC24" i="1"/>
  <c r="CE24" i="1"/>
  <c r="BF19" i="1"/>
  <c r="BG19" i="1"/>
  <c r="BH19" i="1"/>
  <c r="BI19" i="1"/>
  <c r="BJ19" i="1"/>
  <c r="BK19" i="1"/>
  <c r="BL19" i="1"/>
  <c r="BM19" i="1"/>
  <c r="BN19" i="1"/>
  <c r="BO19" i="1"/>
  <c r="BP19" i="1"/>
  <c r="BQ19" i="1"/>
  <c r="BT19" i="1"/>
  <c r="BU19" i="1"/>
  <c r="BX19" i="1"/>
  <c r="BY19" i="1"/>
  <c r="BZ19" i="1"/>
  <c r="CA19" i="1"/>
  <c r="CB19" i="1"/>
  <c r="CC19" i="1"/>
  <c r="CE19" i="1"/>
  <c r="BF23" i="1"/>
  <c r="BG23" i="1"/>
  <c r="BH23" i="1"/>
  <c r="BI23" i="1"/>
  <c r="BJ23" i="1"/>
  <c r="BK23" i="1"/>
  <c r="BL23" i="1"/>
  <c r="BM23" i="1"/>
  <c r="BN23" i="1"/>
  <c r="BO23" i="1"/>
  <c r="BP23" i="1"/>
  <c r="BQ23" i="1"/>
  <c r="BT23" i="1"/>
  <c r="BU23" i="1"/>
  <c r="BX23" i="1"/>
  <c r="BY23" i="1"/>
  <c r="BZ23" i="1"/>
  <c r="CA23" i="1"/>
  <c r="CB23" i="1"/>
  <c r="CC23" i="1"/>
  <c r="CE23" i="1"/>
  <c r="BF20" i="1"/>
  <c r="BG20" i="1"/>
  <c r="BH20" i="1"/>
  <c r="BI20" i="1"/>
  <c r="BJ20" i="1"/>
  <c r="BK20" i="1"/>
  <c r="BL20" i="1"/>
  <c r="BM20" i="1"/>
  <c r="BN20" i="1"/>
  <c r="BO20" i="1"/>
  <c r="BP20" i="1"/>
  <c r="BQ20" i="1"/>
  <c r="BT20" i="1"/>
  <c r="BU20" i="1"/>
  <c r="BX20" i="1"/>
  <c r="BY20" i="1"/>
  <c r="BZ20" i="1"/>
  <c r="CA20" i="1"/>
  <c r="CB20" i="1"/>
  <c r="CC20" i="1"/>
  <c r="CE20" i="1"/>
  <c r="BF21" i="1"/>
  <c r="BG21" i="1"/>
  <c r="BH21" i="1"/>
  <c r="BI21" i="1"/>
  <c r="BJ21" i="1"/>
  <c r="BK21" i="1"/>
  <c r="BL21" i="1"/>
  <c r="BM21" i="1"/>
  <c r="BN21" i="1"/>
  <c r="BO21" i="1"/>
  <c r="BP21" i="1"/>
  <c r="BQ21" i="1"/>
  <c r="BT21" i="1"/>
  <c r="BU21" i="1"/>
  <c r="BX21" i="1"/>
  <c r="BY21" i="1"/>
  <c r="BZ21" i="1"/>
  <c r="CA21" i="1"/>
  <c r="CB21" i="1"/>
  <c r="CC21" i="1"/>
  <c r="CE21" i="1"/>
  <c r="BF22" i="1"/>
  <c r="BG22" i="1"/>
  <c r="BH22" i="1"/>
  <c r="BI22" i="1"/>
  <c r="BJ22" i="1"/>
  <c r="BK22" i="1"/>
  <c r="BL22" i="1"/>
  <c r="BM22" i="1"/>
  <c r="BN22" i="1"/>
  <c r="BO22" i="1"/>
  <c r="BP22" i="1"/>
  <c r="BQ22" i="1"/>
  <c r="BT22" i="1"/>
  <c r="BU22" i="1"/>
  <c r="BX22" i="1"/>
  <c r="BY22" i="1"/>
  <c r="BZ22" i="1"/>
  <c r="CA22" i="1"/>
  <c r="CB22" i="1"/>
  <c r="CC22" i="1"/>
  <c r="CE22" i="1"/>
  <c r="BF18" i="1"/>
  <c r="BG18" i="1"/>
  <c r="BH18" i="1"/>
  <c r="BI18" i="1"/>
  <c r="BJ18" i="1"/>
  <c r="BK18" i="1"/>
  <c r="BL18" i="1"/>
  <c r="BM18" i="1"/>
  <c r="BN18" i="1"/>
  <c r="BO18" i="1"/>
  <c r="BP18" i="1"/>
  <c r="BQ18" i="1"/>
  <c r="BT18" i="1"/>
  <c r="BU18" i="1"/>
  <c r="BX18" i="1"/>
  <c r="BY18" i="1"/>
  <c r="BZ18" i="1"/>
  <c r="CA18" i="1"/>
  <c r="CB18" i="1"/>
  <c r="CC18" i="1"/>
  <c r="CE18" i="1"/>
  <c r="BF16" i="1"/>
  <c r="BG16" i="1"/>
  <c r="BH16" i="1"/>
  <c r="BI16" i="1"/>
  <c r="BJ16" i="1"/>
  <c r="BK16" i="1"/>
  <c r="BL16" i="1"/>
  <c r="BM16" i="1"/>
  <c r="BN16" i="1"/>
  <c r="BO16" i="1"/>
  <c r="BP16" i="1"/>
  <c r="BQ16" i="1"/>
  <c r="BT16" i="1"/>
  <c r="BU16" i="1"/>
  <c r="BX16" i="1"/>
  <c r="BY16" i="1"/>
  <c r="BZ16" i="1"/>
  <c r="CA16" i="1"/>
  <c r="CB16" i="1"/>
  <c r="CC16" i="1"/>
  <c r="CE16" i="1"/>
  <c r="BF12" i="1"/>
  <c r="BG12" i="1"/>
  <c r="BH12" i="1"/>
  <c r="BI12" i="1"/>
  <c r="BJ12" i="1"/>
  <c r="BK12" i="1"/>
  <c r="BL12" i="1"/>
  <c r="BM12" i="1"/>
  <c r="BN12" i="1"/>
  <c r="BO12" i="1"/>
  <c r="BP12" i="1"/>
  <c r="BQ12" i="1"/>
  <c r="BT12" i="1"/>
  <c r="BU12" i="1"/>
  <c r="BX12" i="1"/>
  <c r="BY12" i="1"/>
  <c r="BZ12" i="1"/>
  <c r="CA12" i="1"/>
  <c r="CB12" i="1"/>
  <c r="CC12" i="1"/>
  <c r="CE12" i="1"/>
  <c r="BF15" i="1"/>
  <c r="BG15" i="1"/>
  <c r="BH15" i="1"/>
  <c r="BI15" i="1"/>
  <c r="BJ15" i="1"/>
  <c r="BK15" i="1"/>
  <c r="BL15" i="1"/>
  <c r="BM15" i="1"/>
  <c r="BN15" i="1"/>
  <c r="BO15" i="1"/>
  <c r="BP15" i="1"/>
  <c r="BQ15" i="1"/>
  <c r="BT15" i="1"/>
  <c r="BU15" i="1"/>
  <c r="BX15" i="1"/>
  <c r="BY15" i="1"/>
  <c r="BZ15" i="1"/>
  <c r="CA15" i="1"/>
  <c r="CB15" i="1"/>
  <c r="CC15" i="1"/>
  <c r="CE15" i="1"/>
  <c r="BF9" i="1"/>
  <c r="BG9" i="1"/>
  <c r="BH9" i="1"/>
  <c r="BI9" i="1"/>
  <c r="BJ9" i="1"/>
  <c r="BK9" i="1"/>
  <c r="BL9" i="1"/>
  <c r="BM9" i="1"/>
  <c r="BN9" i="1"/>
  <c r="BO9" i="1"/>
  <c r="BP9" i="1"/>
  <c r="BQ9" i="1"/>
  <c r="BT9" i="1"/>
  <c r="BU9" i="1"/>
  <c r="BX9" i="1"/>
  <c r="BY9" i="1"/>
  <c r="BZ9" i="1"/>
  <c r="CA9" i="1"/>
  <c r="CB9" i="1"/>
  <c r="CC9" i="1"/>
  <c r="CE9" i="1"/>
  <c r="BF17" i="1"/>
  <c r="BG17" i="1"/>
  <c r="BH17" i="1"/>
  <c r="BI17" i="1"/>
  <c r="BJ17" i="1"/>
  <c r="BK17" i="1"/>
  <c r="BL17" i="1"/>
  <c r="BM17" i="1"/>
  <c r="BN17" i="1"/>
  <c r="BO17" i="1"/>
  <c r="BP17" i="1"/>
  <c r="BQ17" i="1"/>
  <c r="BT17" i="1"/>
  <c r="BU17" i="1"/>
  <c r="BX17" i="1"/>
  <c r="BY17" i="1"/>
  <c r="BZ17" i="1"/>
  <c r="CA17" i="1"/>
  <c r="CB17" i="1"/>
  <c r="CC17" i="1"/>
  <c r="CE17" i="1"/>
  <c r="BF11" i="1"/>
  <c r="BG11" i="1"/>
  <c r="BH11" i="1"/>
  <c r="BI11" i="1"/>
  <c r="BJ11" i="1"/>
  <c r="BK11" i="1"/>
  <c r="BL11" i="1"/>
  <c r="BM11" i="1"/>
  <c r="BN11" i="1"/>
  <c r="BO11" i="1"/>
  <c r="BP11" i="1"/>
  <c r="BQ11" i="1"/>
  <c r="BT11" i="1"/>
  <c r="BU11" i="1"/>
  <c r="BX11" i="1"/>
  <c r="BY11" i="1"/>
  <c r="BZ11" i="1"/>
  <c r="CA11" i="1"/>
  <c r="CB11" i="1"/>
  <c r="CC11" i="1"/>
  <c r="CE11" i="1"/>
  <c r="BF13" i="1"/>
  <c r="BG13" i="1"/>
  <c r="BH13" i="1"/>
  <c r="BI13" i="1"/>
  <c r="BJ13" i="1"/>
  <c r="BK13" i="1"/>
  <c r="BL13" i="1"/>
  <c r="BM13" i="1"/>
  <c r="BN13" i="1"/>
  <c r="BO13" i="1"/>
  <c r="BP13" i="1"/>
  <c r="BQ13" i="1"/>
  <c r="BT13" i="1"/>
  <c r="BU13" i="1"/>
  <c r="BX13" i="1"/>
  <c r="BY13" i="1"/>
  <c r="BZ13" i="1"/>
  <c r="CA13" i="1"/>
  <c r="CB13" i="1"/>
  <c r="CC13" i="1"/>
  <c r="CE13" i="1"/>
  <c r="BF14" i="1"/>
  <c r="BG14" i="1"/>
  <c r="BH14" i="1"/>
  <c r="BI14" i="1"/>
  <c r="BJ14" i="1"/>
  <c r="BK14" i="1"/>
  <c r="BL14" i="1"/>
  <c r="BM14" i="1"/>
  <c r="BN14" i="1"/>
  <c r="BO14" i="1"/>
  <c r="BP14" i="1"/>
  <c r="BQ14" i="1"/>
  <c r="BT14" i="1"/>
  <c r="BU14" i="1"/>
  <c r="BX14" i="1"/>
  <c r="BY14" i="1"/>
  <c r="BZ14" i="1"/>
  <c r="CA14" i="1"/>
  <c r="CB14" i="1"/>
  <c r="CC14" i="1"/>
  <c r="CE14" i="1"/>
  <c r="BF4" i="1"/>
  <c r="BG4" i="1"/>
  <c r="BH4" i="1"/>
  <c r="BI4" i="1"/>
  <c r="BJ4" i="1"/>
  <c r="BK4" i="1"/>
  <c r="BL4" i="1"/>
  <c r="BM4" i="1"/>
  <c r="BN4" i="1"/>
  <c r="BO4" i="1"/>
  <c r="BP4" i="1"/>
  <c r="BQ4" i="1"/>
  <c r="BT4" i="1"/>
  <c r="BU4" i="1"/>
  <c r="BX4" i="1"/>
  <c r="BY4" i="1"/>
  <c r="BZ4" i="1"/>
  <c r="CA4" i="1"/>
  <c r="CB4" i="1"/>
  <c r="CC4" i="1"/>
  <c r="CE4" i="1"/>
  <c r="BF7" i="1"/>
  <c r="BG7" i="1"/>
  <c r="BH7" i="1"/>
  <c r="BI7" i="1"/>
  <c r="BJ7" i="1"/>
  <c r="BK7" i="1"/>
  <c r="BL7" i="1"/>
  <c r="BM7" i="1"/>
  <c r="BN7" i="1"/>
  <c r="BO7" i="1"/>
  <c r="BP7" i="1"/>
  <c r="BQ7" i="1"/>
  <c r="BT7" i="1"/>
  <c r="BU7" i="1"/>
  <c r="BX7" i="1"/>
  <c r="BY7" i="1"/>
  <c r="BZ7" i="1"/>
  <c r="CA7" i="1"/>
  <c r="CB7" i="1"/>
  <c r="CC7" i="1"/>
  <c r="CE7" i="1"/>
  <c r="BF10" i="1"/>
  <c r="BG10" i="1"/>
  <c r="BH10" i="1"/>
  <c r="BI10" i="1"/>
  <c r="BJ10" i="1"/>
  <c r="BK10" i="1"/>
  <c r="BL10" i="1"/>
  <c r="BM10" i="1"/>
  <c r="BN10" i="1"/>
  <c r="BO10" i="1"/>
  <c r="BP10" i="1"/>
  <c r="BQ10" i="1"/>
  <c r="BT10" i="1"/>
  <c r="BU10" i="1"/>
  <c r="BX10" i="1"/>
  <c r="BY10" i="1"/>
  <c r="BZ10" i="1"/>
  <c r="CA10" i="1"/>
  <c r="CB10" i="1"/>
  <c r="CC10" i="1"/>
  <c r="CE10" i="1"/>
  <c r="BF6" i="1"/>
  <c r="BG6" i="1"/>
  <c r="BH6" i="1"/>
  <c r="BI6" i="1"/>
  <c r="BJ6" i="1"/>
  <c r="BK6" i="1"/>
  <c r="BL6" i="1"/>
  <c r="BM6" i="1"/>
  <c r="BN6" i="1"/>
  <c r="BO6" i="1"/>
  <c r="BP6" i="1"/>
  <c r="BQ6" i="1"/>
  <c r="BT6" i="1"/>
  <c r="BU6" i="1"/>
  <c r="BX6" i="1"/>
  <c r="BY6" i="1"/>
  <c r="BZ6" i="1"/>
  <c r="CA6" i="1"/>
  <c r="CB6" i="1"/>
  <c r="CC6" i="1"/>
  <c r="CE6" i="1"/>
  <c r="BF8" i="1"/>
  <c r="BG8" i="1"/>
  <c r="BH8" i="1"/>
  <c r="BI8" i="1"/>
  <c r="BJ8" i="1"/>
  <c r="BK8" i="1"/>
  <c r="BL8" i="1"/>
  <c r="BM8" i="1"/>
  <c r="BN8" i="1"/>
  <c r="BO8" i="1"/>
  <c r="BP8" i="1"/>
  <c r="BQ8" i="1"/>
  <c r="BT8" i="1"/>
  <c r="BU8" i="1"/>
  <c r="BX8" i="1"/>
  <c r="BY8" i="1"/>
  <c r="BZ8" i="1"/>
  <c r="CA8" i="1"/>
  <c r="CB8" i="1"/>
  <c r="CC8" i="1"/>
  <c r="CE8" i="1"/>
  <c r="BF5" i="1"/>
  <c r="BG5" i="1"/>
  <c r="BH5" i="1"/>
  <c r="BI5" i="1"/>
  <c r="BJ5" i="1"/>
  <c r="BK5" i="1"/>
  <c r="BL5" i="1"/>
  <c r="BM5" i="1"/>
  <c r="BN5" i="1"/>
  <c r="BO5" i="1"/>
  <c r="BP5" i="1"/>
  <c r="BQ5" i="1"/>
  <c r="BT5" i="1"/>
  <c r="BU5" i="1"/>
  <c r="BX5" i="1"/>
  <c r="BY5" i="1"/>
  <c r="BZ5" i="1"/>
  <c r="CA5" i="1"/>
  <c r="CB5" i="1"/>
  <c r="CC5" i="1"/>
  <c r="CE5" i="1"/>
  <c r="BX41" i="1"/>
  <c r="BY41" i="1"/>
  <c r="BZ41" i="1"/>
  <c r="CA41" i="1"/>
  <c r="CB41" i="1"/>
  <c r="CC41" i="1"/>
  <c r="CE41" i="1"/>
  <c r="BX42" i="1"/>
  <c r="BY42" i="1"/>
  <c r="BZ42" i="1"/>
  <c r="CA42" i="1"/>
  <c r="CB42" i="1"/>
  <c r="CC42" i="1"/>
  <c r="CE42" i="1"/>
  <c r="BX43" i="1"/>
  <c r="BY43" i="1"/>
  <c r="BZ43" i="1"/>
  <c r="CA43" i="1"/>
  <c r="CB43" i="1"/>
  <c r="CC43" i="1"/>
  <c r="CE43" i="1"/>
  <c r="BX44" i="1"/>
  <c r="BY44" i="1"/>
  <c r="BZ44" i="1"/>
  <c r="CA44" i="1"/>
  <c r="CB44" i="1"/>
  <c r="CC44" i="1"/>
  <c r="CE44" i="1"/>
  <c r="BX45" i="1"/>
  <c r="BY45" i="1"/>
  <c r="BZ45" i="1"/>
  <c r="CA45" i="1"/>
  <c r="CB45" i="1"/>
  <c r="CC45" i="1"/>
  <c r="CE45" i="1"/>
  <c r="BX46" i="1"/>
  <c r="BY46" i="1"/>
  <c r="BZ46" i="1"/>
  <c r="CA46" i="1"/>
  <c r="CB46" i="1"/>
  <c r="CC46" i="1"/>
  <c r="CE46" i="1"/>
  <c r="BX47" i="1"/>
  <c r="BY47" i="1"/>
  <c r="BZ47" i="1"/>
  <c r="CA47" i="1"/>
  <c r="CB47" i="1"/>
  <c r="CC47" i="1"/>
  <c r="CE47" i="1"/>
  <c r="BX48" i="1"/>
  <c r="BY48" i="1"/>
  <c r="BZ48" i="1"/>
  <c r="CA48" i="1"/>
  <c r="CB48" i="1"/>
  <c r="CC48" i="1"/>
  <c r="CE48" i="1"/>
  <c r="BX49" i="1"/>
  <c r="BY49" i="1"/>
  <c r="BZ49" i="1"/>
  <c r="CA49" i="1"/>
  <c r="CB49" i="1"/>
  <c r="CC49" i="1"/>
  <c r="CE49" i="1"/>
  <c r="BX50" i="1"/>
  <c r="BY50" i="1"/>
  <c r="BZ50" i="1"/>
  <c r="CA50" i="1"/>
  <c r="CB50" i="1"/>
  <c r="CC50" i="1"/>
  <c r="CE50" i="1"/>
  <c r="BX51" i="1"/>
  <c r="BY51" i="1"/>
  <c r="BZ51" i="1"/>
  <c r="CA51" i="1"/>
  <c r="CB51" i="1"/>
  <c r="CC51" i="1"/>
  <c r="CE51" i="1"/>
  <c r="BX52" i="1"/>
  <c r="BY52" i="1"/>
  <c r="BZ52" i="1"/>
  <c r="CA52" i="1"/>
  <c r="CB52" i="1"/>
  <c r="CC52" i="1"/>
  <c r="CE52" i="1"/>
  <c r="BX53" i="1"/>
  <c r="BY53" i="1"/>
  <c r="BZ53" i="1"/>
  <c r="CA53" i="1"/>
  <c r="CB53" i="1"/>
  <c r="CC53" i="1"/>
  <c r="CE53" i="1"/>
  <c r="BF41" i="1"/>
  <c r="BG41" i="1"/>
  <c r="BH41" i="1"/>
  <c r="BI41" i="1"/>
  <c r="BJ41" i="1"/>
  <c r="BK41" i="1"/>
  <c r="BL41" i="1"/>
  <c r="BM41" i="1"/>
  <c r="BN41" i="1"/>
  <c r="BO41" i="1"/>
  <c r="BP41" i="1"/>
  <c r="BQ41" i="1"/>
  <c r="BT41" i="1"/>
  <c r="BU41" i="1"/>
  <c r="BF42" i="1"/>
  <c r="BG42" i="1"/>
  <c r="BH42" i="1"/>
  <c r="BI42" i="1"/>
  <c r="BJ42" i="1"/>
  <c r="BK42" i="1"/>
  <c r="BL42" i="1"/>
  <c r="BM42" i="1"/>
  <c r="BN42" i="1"/>
  <c r="BO42" i="1"/>
  <c r="BP42" i="1"/>
  <c r="BQ42" i="1"/>
  <c r="BT42" i="1"/>
  <c r="BU42" i="1"/>
  <c r="BF43" i="1"/>
  <c r="BG43" i="1"/>
  <c r="BH43" i="1"/>
  <c r="BI43" i="1"/>
  <c r="BJ43" i="1"/>
  <c r="BK43" i="1"/>
  <c r="BL43" i="1"/>
  <c r="BM43" i="1"/>
  <c r="BN43" i="1"/>
  <c r="BO43" i="1"/>
  <c r="BP43" i="1"/>
  <c r="BQ43" i="1"/>
  <c r="BT43" i="1"/>
  <c r="BU43" i="1"/>
  <c r="BF44" i="1"/>
  <c r="BG44" i="1"/>
  <c r="BH44" i="1"/>
  <c r="BI44" i="1"/>
  <c r="BJ44" i="1"/>
  <c r="BK44" i="1"/>
  <c r="BL44" i="1"/>
  <c r="BM44" i="1"/>
  <c r="BN44" i="1"/>
  <c r="BO44" i="1"/>
  <c r="BP44" i="1"/>
  <c r="BQ44" i="1"/>
  <c r="BT44" i="1"/>
  <c r="BU44" i="1"/>
  <c r="BF45" i="1"/>
  <c r="BG45" i="1"/>
  <c r="BH45" i="1"/>
  <c r="BI45" i="1"/>
  <c r="BJ45" i="1"/>
  <c r="BK45" i="1"/>
  <c r="BL45" i="1"/>
  <c r="BM45" i="1"/>
  <c r="BN45" i="1"/>
  <c r="BO45" i="1"/>
  <c r="BP45" i="1"/>
  <c r="BQ45" i="1"/>
  <c r="BT45" i="1"/>
  <c r="BU45" i="1"/>
  <c r="BF46" i="1"/>
  <c r="BG46" i="1"/>
  <c r="BH46" i="1"/>
  <c r="BI46" i="1"/>
  <c r="BJ46" i="1"/>
  <c r="BK46" i="1"/>
  <c r="BL46" i="1"/>
  <c r="BM46" i="1"/>
  <c r="BN46" i="1"/>
  <c r="BO46" i="1"/>
  <c r="BP46" i="1"/>
  <c r="BQ46" i="1"/>
  <c r="BT46" i="1"/>
  <c r="BU46" i="1"/>
  <c r="BF47" i="1"/>
  <c r="BG47" i="1"/>
  <c r="BH47" i="1"/>
  <c r="BI47" i="1"/>
  <c r="BJ47" i="1"/>
  <c r="BK47" i="1"/>
  <c r="BL47" i="1"/>
  <c r="BM47" i="1"/>
  <c r="BN47" i="1"/>
  <c r="BO47" i="1"/>
  <c r="BP47" i="1"/>
  <c r="BQ47" i="1"/>
  <c r="BT47" i="1"/>
  <c r="BU47" i="1"/>
  <c r="BF48" i="1"/>
  <c r="BG48" i="1"/>
  <c r="BH48" i="1"/>
  <c r="BI48" i="1"/>
  <c r="BJ48" i="1"/>
  <c r="BK48" i="1"/>
  <c r="BL48" i="1"/>
  <c r="BM48" i="1"/>
  <c r="BN48" i="1"/>
  <c r="BO48" i="1"/>
  <c r="BP48" i="1"/>
  <c r="BQ48" i="1"/>
  <c r="BT48" i="1"/>
  <c r="BU48" i="1"/>
  <c r="BF49" i="1"/>
  <c r="BG49" i="1"/>
  <c r="BH49" i="1"/>
  <c r="BI49" i="1"/>
  <c r="BJ49" i="1"/>
  <c r="BK49" i="1"/>
  <c r="BL49" i="1"/>
  <c r="BM49" i="1"/>
  <c r="BN49" i="1"/>
  <c r="BO49" i="1"/>
  <c r="BP49" i="1"/>
  <c r="BQ49" i="1"/>
  <c r="BT49" i="1"/>
  <c r="BU49" i="1"/>
  <c r="BF50" i="1"/>
  <c r="BG50" i="1"/>
  <c r="BH50" i="1"/>
  <c r="BI50" i="1"/>
  <c r="BJ50" i="1"/>
  <c r="BK50" i="1"/>
  <c r="BL50" i="1"/>
  <c r="BM50" i="1"/>
  <c r="BN50" i="1"/>
  <c r="BO50" i="1"/>
  <c r="BP50" i="1"/>
  <c r="BQ50" i="1"/>
  <c r="BT50" i="1"/>
  <c r="BU50" i="1"/>
  <c r="BF51" i="1"/>
  <c r="BG51" i="1"/>
  <c r="BH51" i="1"/>
  <c r="BI51" i="1"/>
  <c r="BJ51" i="1"/>
  <c r="BK51" i="1"/>
  <c r="BL51" i="1"/>
  <c r="BM51" i="1"/>
  <c r="BN51" i="1"/>
  <c r="BO51" i="1"/>
  <c r="BP51" i="1"/>
  <c r="BQ51" i="1"/>
  <c r="BT51" i="1"/>
  <c r="BU51" i="1"/>
  <c r="BF52" i="1"/>
  <c r="BG52" i="1"/>
  <c r="BH52" i="1"/>
  <c r="BI52" i="1"/>
  <c r="BJ52" i="1"/>
  <c r="BK52" i="1"/>
  <c r="BL52" i="1"/>
  <c r="BM52" i="1"/>
  <c r="BN52" i="1"/>
  <c r="BO52" i="1"/>
  <c r="BP52" i="1"/>
  <c r="BQ52" i="1"/>
  <c r="BT52" i="1"/>
  <c r="BU52" i="1"/>
  <c r="BF53" i="1"/>
  <c r="BG53" i="1"/>
  <c r="BH53" i="1"/>
  <c r="BI53" i="1"/>
  <c r="BJ53" i="1"/>
  <c r="BK53" i="1"/>
  <c r="BL53" i="1"/>
  <c r="BM53" i="1"/>
  <c r="BN53" i="1"/>
  <c r="BO53" i="1"/>
  <c r="BP53" i="1"/>
  <c r="BQ53" i="1"/>
  <c r="BT53" i="1"/>
  <c r="BU53" i="1"/>
  <c r="B35" i="13"/>
  <c r="B36" i="13"/>
  <c r="B37" i="13"/>
  <c r="B29" i="13"/>
  <c r="B30" i="13"/>
  <c r="B31" i="13"/>
  <c r="B32" i="13"/>
  <c r="B33" i="13"/>
  <c r="B34" i="13"/>
  <c r="B38" i="13"/>
  <c r="B39" i="13"/>
  <c r="B40" i="13"/>
  <c r="B41" i="13"/>
  <c r="B42" i="13"/>
  <c r="B43" i="13"/>
  <c r="B44" i="13"/>
  <c r="B45" i="13"/>
  <c r="B46" i="13"/>
  <c r="B47" i="13"/>
  <c r="B48" i="13"/>
  <c r="B49" i="13"/>
  <c r="B50" i="13"/>
  <c r="B51" i="13"/>
  <c r="B52" i="13"/>
  <c r="B53" i="13"/>
  <c r="B54" i="13"/>
  <c r="B55" i="13"/>
  <c r="B24" i="13"/>
  <c r="B25" i="13"/>
  <c r="B26" i="13"/>
  <c r="B27" i="13"/>
  <c r="B28" i="13"/>
  <c r="DD39" i="1" l="1"/>
  <c r="DF26" i="1"/>
  <c r="CS34" i="1"/>
  <c r="DE37" i="1"/>
  <c r="CL46" i="1"/>
  <c r="CJ42" i="1"/>
  <c r="CY49" i="1"/>
  <c r="DE11" i="1"/>
  <c r="CT27" i="1"/>
  <c r="CF28" i="1"/>
  <c r="DE33" i="1"/>
  <c r="CM35" i="1"/>
  <c r="CW50" i="1"/>
  <c r="CQ45" i="1"/>
  <c r="CK41" i="1"/>
  <c r="CN49" i="1"/>
  <c r="CO46" i="1"/>
  <c r="CW10" i="1"/>
  <c r="CR22" i="1"/>
  <c r="CU39" i="1"/>
  <c r="CJ53" i="1"/>
  <c r="CP51" i="1"/>
  <c r="CI47" i="1"/>
  <c r="CO45" i="1"/>
  <c r="CU44" i="1"/>
  <c r="CU43" i="1"/>
  <c r="CM41" i="1"/>
  <c r="DA51" i="1"/>
  <c r="DF47" i="1"/>
  <c r="CF46" i="1"/>
  <c r="DE44" i="1"/>
  <c r="DE43" i="1"/>
  <c r="CF42" i="1"/>
  <c r="DE31" i="1"/>
  <c r="DF4" i="1"/>
  <c r="CR4" i="1"/>
  <c r="DF38" i="1"/>
  <c r="CF26" i="1"/>
  <c r="BV50" i="1"/>
  <c r="CI42" i="1"/>
  <c r="CV42" i="1"/>
  <c r="DD42" i="1"/>
  <c r="DD28" i="1"/>
  <c r="CT28" i="1"/>
  <c r="DF29" i="1"/>
  <c r="CR29" i="1"/>
  <c r="BV31" i="1"/>
  <c r="DE32" i="1"/>
  <c r="CS32" i="1"/>
  <c r="CF33" i="1"/>
  <c r="CW33" i="1"/>
  <c r="CT43" i="1"/>
  <c r="CV31" i="1"/>
  <c r="CQ52" i="1"/>
  <c r="CJ51" i="1"/>
  <c r="CQ48" i="1"/>
  <c r="CL47" i="1"/>
  <c r="CH44" i="1"/>
  <c r="CQ43" i="1"/>
  <c r="CS42" i="1"/>
  <c r="CW41" i="1"/>
  <c r="CY53" i="1"/>
  <c r="CF53" i="1"/>
  <c r="CY52" i="1"/>
  <c r="CY51" i="1"/>
  <c r="CF50" i="1"/>
  <c r="CF49" i="1"/>
  <c r="DF48" i="1"/>
  <c r="DE46" i="1"/>
  <c r="DC45" i="1"/>
  <c r="DC44" i="1"/>
  <c r="DA42" i="1"/>
  <c r="DC41" i="1"/>
  <c r="CT8" i="1"/>
  <c r="DE6" i="1"/>
  <c r="CW6" i="1"/>
  <c r="DD11" i="1"/>
  <c r="CT15" i="1"/>
  <c r="CF16" i="1"/>
  <c r="CQ22" i="1"/>
  <c r="DF21" i="1"/>
  <c r="CQ19" i="1"/>
  <c r="CF24" i="1"/>
  <c r="DE27" i="1"/>
  <c r="BV34" i="1"/>
  <c r="BV37" i="1"/>
  <c r="CS38" i="1"/>
  <c r="CW40" i="1"/>
  <c r="CT26" i="1"/>
  <c r="BV35" i="1"/>
  <c r="CL53" i="1"/>
  <c r="CU50" i="1"/>
  <c r="CQ49" i="1"/>
  <c r="CS40" i="1"/>
  <c r="CT48" i="1"/>
  <c r="CW31" i="1"/>
  <c r="BV26" i="1"/>
  <c r="DE26" i="1"/>
  <c r="CL45" i="1"/>
  <c r="CF43" i="1"/>
  <c r="BV27" i="1"/>
  <c r="CR47" i="1"/>
  <c r="CK45" i="1"/>
  <c r="CW42" i="1"/>
  <c r="CL44" i="1"/>
  <c r="CT47" i="1"/>
  <c r="CS44" i="1"/>
  <c r="CT39" i="1"/>
  <c r="CO41" i="1"/>
  <c r="CM42" i="1"/>
  <c r="BV45" i="1"/>
  <c r="BV46" i="1"/>
  <c r="CQ47" i="1"/>
  <c r="CH49" i="1"/>
  <c r="CR52" i="1"/>
  <c r="CS53" i="1"/>
  <c r="BV53" i="1"/>
  <c r="DC51" i="1"/>
  <c r="DD44" i="1"/>
  <c r="CT46" i="1"/>
  <c r="BV32" i="1"/>
  <c r="CZ42" i="1"/>
  <c r="DE50" i="1"/>
  <c r="DA52" i="1"/>
  <c r="CS28" i="1"/>
  <c r="DE36" i="1"/>
  <c r="DE41" i="1"/>
  <c r="DE47" i="1"/>
  <c r="DD51" i="1"/>
  <c r="CY45" i="1"/>
  <c r="DF52" i="1"/>
  <c r="CU25" i="1"/>
  <c r="CQ36" i="1"/>
  <c r="CQ35" i="1"/>
  <c r="CJ43" i="1"/>
  <c r="DC52" i="1"/>
  <c r="CS35" i="1"/>
  <c r="DB48" i="1"/>
  <c r="CJ34" i="1"/>
  <c r="CF51" i="1"/>
  <c r="CU49" i="1"/>
  <c r="CV41" i="1"/>
  <c r="CI52" i="1"/>
  <c r="CP42" i="1"/>
  <c r="CS43" i="1"/>
  <c r="CQ37" i="1"/>
  <c r="CU40" i="1"/>
  <c r="CT40" i="1"/>
  <c r="BV41" i="1"/>
  <c r="CR43" i="1"/>
  <c r="CU45" i="1"/>
  <c r="CU47" i="1"/>
  <c r="CV47" i="1"/>
  <c r="CW49" i="1"/>
  <c r="CJ50" i="1"/>
  <c r="CT51" i="1"/>
  <c r="CO52" i="1"/>
  <c r="CV53" i="1"/>
  <c r="CU48" i="1"/>
  <c r="DA46" i="1"/>
  <c r="DD32" i="1"/>
  <c r="DB52" i="1"/>
  <c r="DF32" i="1"/>
  <c r="CU31" i="1"/>
  <c r="CR36" i="1"/>
  <c r="CW35" i="1"/>
  <c r="CU35" i="1"/>
  <c r="CS50" i="1"/>
  <c r="CI27" i="1"/>
  <c r="CN46" i="1"/>
  <c r="CM44" i="1"/>
  <c r="DE51" i="1"/>
  <c r="DD52" i="1"/>
  <c r="CN43" i="1"/>
  <c r="CV40" i="1"/>
  <c r="CQ41" i="1"/>
  <c r="CW52" i="1"/>
  <c r="CV43" i="1"/>
  <c r="BV43" i="1"/>
  <c r="CR45" i="1"/>
  <c r="CU46" i="1"/>
  <c r="CS47" i="1"/>
  <c r="CK48" i="1"/>
  <c r="CS51" i="1"/>
  <c r="CS52" i="1"/>
  <c r="CP53" i="1"/>
  <c r="CP52" i="1"/>
  <c r="CU26" i="1"/>
  <c r="DF28" i="1"/>
  <c r="CU52" i="1"/>
  <c r="CS31" i="1"/>
  <c r="CU27" i="1"/>
  <c r="CQ31" i="1"/>
  <c r="CW26" i="1"/>
  <c r="DD37" i="1"/>
  <c r="DF43" i="1"/>
  <c r="CW29" i="1"/>
  <c r="CH48" i="1"/>
  <c r="DB43" i="1"/>
  <c r="CO51" i="1"/>
  <c r="CK50" i="1"/>
  <c r="CJ48" i="1"/>
  <c r="CI48" i="1"/>
  <c r="CQ46" i="1"/>
  <c r="CR44" i="1"/>
  <c r="CU42" i="1"/>
  <c r="DB51" i="1"/>
  <c r="DD48" i="1"/>
  <c r="DD47" i="1"/>
  <c r="CY44" i="1"/>
  <c r="DC43" i="1"/>
  <c r="CY43" i="1"/>
  <c r="CN28" i="1"/>
  <c r="CN35" i="1"/>
  <c r="CT35" i="1"/>
  <c r="DF36" i="1"/>
  <c r="CM36" i="1"/>
  <c r="CS37" i="1"/>
  <c r="CJ38" i="1"/>
  <c r="CK26" i="1"/>
  <c r="CS26" i="1"/>
  <c r="CR26" i="1"/>
  <c r="CQ26" i="1"/>
  <c r="CV26" i="1"/>
  <c r="CK6" i="1"/>
  <c r="CH20" i="1"/>
  <c r="CV24" i="1"/>
  <c r="DF27" i="1"/>
  <c r="CW27" i="1"/>
  <c r="CS27" i="1"/>
  <c r="CR27" i="1"/>
  <c r="CQ27" i="1"/>
  <c r="CI31" i="1"/>
  <c r="CF32" i="1"/>
  <c r="CV32" i="1"/>
  <c r="CM33" i="1"/>
  <c r="DF34" i="1"/>
  <c r="CW39" i="1"/>
  <c r="CH39" i="1"/>
  <c r="DD26" i="1"/>
  <c r="CN53" i="1"/>
  <c r="CQ53" i="1"/>
  <c r="CW51" i="1"/>
  <c r="CS49" i="1"/>
  <c r="CL49" i="1"/>
  <c r="CK49" i="1"/>
  <c r="CV49" i="1"/>
  <c r="CH47" i="1"/>
  <c r="CS45" i="1"/>
  <c r="CV45" i="1"/>
  <c r="CJ45" i="1"/>
  <c r="CL43" i="1"/>
  <c r="CO43" i="1"/>
  <c r="CR41" i="1"/>
  <c r="CH41" i="1"/>
  <c r="CY50" i="1"/>
  <c r="DB50" i="1"/>
  <c r="DD46" i="1"/>
  <c r="DB46" i="1"/>
  <c r="CV15" i="1"/>
  <c r="DA31" i="1"/>
  <c r="CM31" i="1"/>
  <c r="CY39" i="1"/>
  <c r="DF53" i="1"/>
  <c r="DB49" i="1"/>
  <c r="CZ41" i="1"/>
  <c r="CY6" i="1"/>
  <c r="CS6" i="1"/>
  <c r="BV21" i="1"/>
  <c r="CM29" i="1"/>
  <c r="CV30" i="1"/>
  <c r="BV38" i="1"/>
  <c r="BV40" i="1"/>
  <c r="CR40" i="1"/>
  <c r="CQ40" i="1"/>
  <c r="CN31" i="1"/>
  <c r="CN32" i="1"/>
  <c r="DA40" i="1"/>
  <c r="CP39" i="1"/>
  <c r="CM28" i="1"/>
  <c r="CJ30" i="1"/>
  <c r="CM32" i="1"/>
  <c r="CZ36" i="1"/>
  <c r="CN36" i="1"/>
  <c r="CN40" i="1"/>
  <c r="CZ32" i="1"/>
  <c r="DA35" i="1"/>
  <c r="CI35" i="1"/>
  <c r="BV52" i="1"/>
  <c r="CI10" i="1"/>
  <c r="CY14" i="1"/>
  <c r="CJ13" i="1"/>
  <c r="DB11" i="1"/>
  <c r="CY9" i="1"/>
  <c r="CZ21" i="1"/>
  <c r="DA27" i="1"/>
  <c r="CZ28" i="1"/>
  <c r="CV28" i="1"/>
  <c r="DF31" i="1"/>
  <c r="CJ31" i="1"/>
  <c r="CI40" i="1"/>
  <c r="CK40" i="1"/>
  <c r="CU8" i="1"/>
  <c r="CF6" i="1"/>
  <c r="DF10" i="1"/>
  <c r="CV7" i="1"/>
  <c r="CM17" i="1"/>
  <c r="CF15" i="1"/>
  <c r="CU12" i="1"/>
  <c r="CY22" i="1"/>
  <c r="CI25" i="1"/>
  <c r="DA33" i="1"/>
  <c r="CI33" i="1"/>
  <c r="CF35" i="1"/>
  <c r="CJ35" i="1"/>
  <c r="CV37" i="1"/>
  <c r="CL39" i="1"/>
  <c r="DA5" i="1"/>
  <c r="CK8" i="1"/>
  <c r="CJ19" i="1"/>
  <c r="CY24" i="1"/>
  <c r="CR24" i="1"/>
  <c r="CZ25" i="1"/>
  <c r="CM27" i="1"/>
  <c r="CK31" i="1"/>
  <c r="CV36" i="1"/>
  <c r="DA37" i="1"/>
  <c r="CI37" i="1"/>
  <c r="DE40" i="1"/>
  <c r="CJ40" i="1"/>
  <c r="CW53" i="1"/>
  <c r="CT52" i="1"/>
  <c r="CU51" i="1"/>
  <c r="CM50" i="1"/>
  <c r="CR49" i="1"/>
  <c r="CL48" i="1"/>
  <c r="CM47" i="1"/>
  <c r="CR46" i="1"/>
  <c r="CW44" i="1"/>
  <c r="CL42" i="1"/>
  <c r="CS41" i="1"/>
  <c r="DE53" i="1"/>
  <c r="DF51" i="1"/>
  <c r="DA50" i="1"/>
  <c r="DF49" i="1"/>
  <c r="DE48" i="1"/>
  <c r="CF45" i="1"/>
  <c r="CZ43" i="1"/>
  <c r="CY42" i="1"/>
  <c r="CY11" i="1"/>
  <c r="CM21" i="1"/>
  <c r="CI23" i="1"/>
  <c r="CJ29" i="1"/>
  <c r="CZ30" i="1"/>
  <c r="CK35" i="1"/>
  <c r="CM37" i="1"/>
  <c r="CM40" i="1"/>
  <c r="CQ8" i="1"/>
  <c r="DF16" i="1"/>
  <c r="DC11" i="1"/>
  <c r="CP11" i="1"/>
  <c r="CL8" i="1"/>
  <c r="CP6" i="1"/>
  <c r="CK20" i="1"/>
  <c r="DE10" i="1"/>
  <c r="DC4" i="1"/>
  <c r="CO4" i="1"/>
  <c r="CV14" i="1"/>
  <c r="CR9" i="1"/>
  <c r="CO15" i="1"/>
  <c r="CH12" i="1"/>
  <c r="CJ18" i="1"/>
  <c r="CN21" i="1"/>
  <c r="CK19" i="1"/>
  <c r="CK27" i="1"/>
  <c r="CS5" i="1"/>
  <c r="DE8" i="1"/>
  <c r="DB6" i="1"/>
  <c r="CZ10" i="1"/>
  <c r="CS7" i="1"/>
  <c r="CY4" i="1"/>
  <c r="CH14" i="1"/>
  <c r="CP9" i="1"/>
  <c r="CY12" i="1"/>
  <c r="CH22" i="1"/>
  <c r="DE21" i="1"/>
  <c r="CY20" i="1"/>
  <c r="CZ23" i="1"/>
  <c r="CZ24" i="1"/>
  <c r="CH25" i="1"/>
  <c r="DF5" i="1"/>
  <c r="CN5" i="1"/>
  <c r="CV8" i="1"/>
  <c r="CU6" i="1"/>
  <c r="CU10" i="1"/>
  <c r="CJ7" i="1"/>
  <c r="CF14" i="1"/>
  <c r="CK13" i="1"/>
  <c r="CJ16" i="1"/>
  <c r="DA18" i="1"/>
  <c r="CY25" i="1"/>
  <c r="CM25" i="1"/>
  <c r="CN27" i="1"/>
  <c r="CJ27" i="1"/>
  <c r="CT6" i="1"/>
  <c r="CR6" i="1"/>
  <c r="CF23" i="1"/>
  <c r="DE4" i="1"/>
  <c r="CT21" i="1"/>
  <c r="CW8" i="1"/>
  <c r="CT19" i="1"/>
  <c r="CT20" i="1"/>
  <c r="CW14" i="1"/>
  <c r="CF20" i="1"/>
  <c r="CS15" i="1"/>
  <c r="CS18" i="1"/>
  <c r="CS20" i="1"/>
  <c r="CQ20" i="1"/>
  <c r="CR15" i="1"/>
  <c r="DE20" i="1"/>
  <c r="CS12" i="1"/>
  <c r="DE23" i="1"/>
  <c r="CV9" i="1"/>
  <c r="BV18" i="1"/>
  <c r="DF6" i="1"/>
  <c r="DD5" i="1"/>
  <c r="CH8" i="1"/>
  <c r="CH6" i="1"/>
  <c r="DA13" i="1"/>
  <c r="CH11" i="1"/>
  <c r="CL11" i="1"/>
  <c r="CH9" i="1"/>
  <c r="CL9" i="1"/>
  <c r="CJ15" i="1"/>
  <c r="CI16" i="1"/>
  <c r="CO18" i="1"/>
  <c r="DC20" i="1"/>
  <c r="CZ20" i="1"/>
  <c r="DA23" i="1"/>
  <c r="CN23" i="1"/>
  <c r="CO19" i="1"/>
  <c r="CQ13" i="1"/>
  <c r="BV19" i="1"/>
  <c r="BV15" i="1"/>
  <c r="CQ4" i="1"/>
  <c r="CV6" i="1"/>
  <c r="CR8" i="1"/>
  <c r="CS8" i="1"/>
  <c r="CV5" i="1"/>
  <c r="CS19" i="1"/>
  <c r="DD23" i="1"/>
  <c r="CU11" i="1"/>
  <c r="CW19" i="1"/>
  <c r="CW20" i="1"/>
  <c r="DF12" i="1"/>
  <c r="CW22" i="1"/>
  <c r="BV23" i="1"/>
  <c r="CT12" i="1"/>
  <c r="CV13" i="1"/>
  <c r="BV24" i="1"/>
  <c r="DD20" i="1"/>
  <c r="CV18" i="1"/>
  <c r="BV8" i="1"/>
  <c r="DD6" i="1"/>
  <c r="CP8" i="1"/>
  <c r="DC6" i="1"/>
  <c r="CZ6" i="1"/>
  <c r="DC10" i="1"/>
  <c r="CY10" i="1"/>
  <c r="CL10" i="1"/>
  <c r="CM10" i="1"/>
  <c r="CP14" i="1"/>
  <c r="CO13" i="1"/>
  <c r="CJ17" i="1"/>
  <c r="CK15" i="1"/>
  <c r="DB12" i="1"/>
  <c r="CP12" i="1"/>
  <c r="CM16" i="1"/>
  <c r="CP22" i="1"/>
  <c r="DB20" i="1"/>
  <c r="CP20" i="1"/>
  <c r="CM23" i="1"/>
  <c r="CN19" i="1"/>
  <c r="CP24" i="1"/>
  <c r="BV13" i="1"/>
  <c r="CT16" i="1"/>
  <c r="DD22" i="1"/>
  <c r="CU19" i="1"/>
  <c r="CF12" i="1"/>
  <c r="CV21" i="1"/>
  <c r="CW5" i="1"/>
  <c r="CV19" i="1"/>
  <c r="CU20" i="1"/>
  <c r="DF18" i="1"/>
  <c r="CU16" i="1"/>
  <c r="DF20" i="1"/>
  <c r="CS22" i="1"/>
  <c r="CR10" i="1"/>
  <c r="CW23" i="1"/>
  <c r="CH4" i="1"/>
  <c r="DB14" i="1"/>
  <c r="CL14" i="1"/>
  <c r="DA15" i="1"/>
  <c r="CK18" i="1"/>
  <c r="CH19" i="1"/>
  <c r="BV5" i="1"/>
  <c r="CI5" i="1"/>
  <c r="CM5" i="1"/>
  <c r="CF8" i="1"/>
  <c r="DA8" i="1"/>
  <c r="CQ7" i="1"/>
  <c r="CR7" i="1"/>
  <c r="BV7" i="1"/>
  <c r="CH7" i="1"/>
  <c r="CL7" i="1"/>
  <c r="CP7" i="1"/>
  <c r="CF22" i="1"/>
  <c r="DB22" i="1"/>
  <c r="CJ22" i="1"/>
  <c r="CN22" i="1"/>
  <c r="BV22" i="1"/>
  <c r="CK22" i="1"/>
  <c r="CO22" i="1"/>
  <c r="DB34" i="1"/>
  <c r="CY34" i="1"/>
  <c r="DC34" i="1"/>
  <c r="DB39" i="1"/>
  <c r="DB7" i="1"/>
  <c r="CY7" i="1"/>
  <c r="DC7" i="1"/>
  <c r="DF9" i="1"/>
  <c r="DB9" i="1"/>
  <c r="CI12" i="1"/>
  <c r="CM12" i="1"/>
  <c r="CJ12" i="1"/>
  <c r="CN12" i="1"/>
  <c r="CI24" i="1"/>
  <c r="CR30" i="1"/>
  <c r="CT30" i="1"/>
  <c r="CH30" i="1"/>
  <c r="CL30" i="1"/>
  <c r="CP30" i="1"/>
  <c r="CW34" i="1"/>
  <c r="CH34" i="1"/>
  <c r="CL34" i="1"/>
  <c r="CP34" i="1"/>
  <c r="DB38" i="1"/>
  <c r="DE38" i="1"/>
  <c r="CY38" i="1"/>
  <c r="DC38" i="1"/>
  <c r="CH38" i="1"/>
  <c r="CL38" i="1"/>
  <c r="CP38" i="1"/>
  <c r="DD25" i="1"/>
  <c r="CU29" i="1"/>
  <c r="DE25" i="1"/>
  <c r="CK5" i="1"/>
  <c r="CI6" i="1"/>
  <c r="CM6" i="1"/>
  <c r="CJ6" i="1"/>
  <c r="CN6" i="1"/>
  <c r="DA7" i="1"/>
  <c r="CK7" i="1"/>
  <c r="CL4" i="1"/>
  <c r="DB17" i="1"/>
  <c r="DD17" i="1"/>
  <c r="CY17" i="1"/>
  <c r="DC17" i="1"/>
  <c r="CF17" i="1"/>
  <c r="DA9" i="1"/>
  <c r="DB15" i="1"/>
  <c r="DB16" i="1"/>
  <c r="CY16" i="1"/>
  <c r="DC16" i="1"/>
  <c r="DB18" i="1"/>
  <c r="DA22" i="1"/>
  <c r="CI20" i="1"/>
  <c r="CM20" i="1"/>
  <c r="CJ20" i="1"/>
  <c r="CN20" i="1"/>
  <c r="DB24" i="1"/>
  <c r="CP25" i="1"/>
  <c r="CZ27" i="1"/>
  <c r="DB29" i="1"/>
  <c r="DD29" i="1"/>
  <c r="CY29" i="1"/>
  <c r="DC29" i="1"/>
  <c r="CT29" i="1"/>
  <c r="BV29" i="1"/>
  <c r="CH29" i="1"/>
  <c r="CL29" i="1"/>
  <c r="CP29" i="1"/>
  <c r="CI30" i="1"/>
  <c r="CZ31" i="1"/>
  <c r="CJ33" i="1"/>
  <c r="DA34" i="1"/>
  <c r="CI34" i="1"/>
  <c r="DA38" i="1"/>
  <c r="CK38" i="1"/>
  <c r="CZ40" i="1"/>
  <c r="DA39" i="1"/>
  <c r="CM39" i="1"/>
  <c r="CF13" i="1"/>
  <c r="CQ16" i="1"/>
  <c r="CF7" i="1"/>
  <c r="DD40" i="1"/>
  <c r="CR39" i="1"/>
  <c r="CR37" i="1"/>
  <c r="CV39" i="1"/>
  <c r="CU5" i="1"/>
  <c r="CS14" i="1"/>
  <c r="CQ24" i="1"/>
  <c r="DE19" i="1"/>
  <c r="CW9" i="1"/>
  <c r="CW17" i="1"/>
  <c r="CV22" i="1"/>
  <c r="BV25" i="1"/>
  <c r="DE39" i="1"/>
  <c r="CQ34" i="1"/>
  <c r="CQ25" i="1"/>
  <c r="BV12" i="1"/>
  <c r="DB47" i="1"/>
  <c r="DA47" i="1"/>
  <c r="CZ47" i="1"/>
  <c r="CH5" i="1"/>
  <c r="CI7" i="1"/>
  <c r="DA14" i="1"/>
  <c r="DB13" i="1"/>
  <c r="CO11" i="1"/>
  <c r="BV17" i="1"/>
  <c r="CH17" i="1"/>
  <c r="CL17" i="1"/>
  <c r="CP17" i="1"/>
  <c r="CY19" i="1"/>
  <c r="DC19" i="1"/>
  <c r="DF19" i="1"/>
  <c r="CF19" i="1"/>
  <c r="CZ19" i="1"/>
  <c r="DD19" i="1"/>
  <c r="CH24" i="1"/>
  <c r="CJ24" i="1"/>
  <c r="CN24" i="1"/>
  <c r="CT24" i="1"/>
  <c r="CU24" i="1"/>
  <c r="CW24" i="1"/>
  <c r="CK24" i="1"/>
  <c r="CO24" i="1"/>
  <c r="DB25" i="1"/>
  <c r="CK34" i="1"/>
  <c r="CJ37" i="1"/>
  <c r="CQ11" i="1"/>
  <c r="CF40" i="1"/>
  <c r="CF10" i="1"/>
  <c r="CF30" i="1"/>
  <c r="BV36" i="1"/>
  <c r="BV30" i="1"/>
  <c r="CZ50" i="1"/>
  <c r="BV4" i="1"/>
  <c r="CR50" i="1"/>
  <c r="CH50" i="1"/>
  <c r="CJ41" i="1"/>
  <c r="CI44" i="1"/>
  <c r="CL51" i="1"/>
  <c r="CS39" i="1"/>
  <c r="CW48" i="1"/>
  <c r="CW38" i="1"/>
  <c r="CM52" i="1"/>
  <c r="CM48" i="1"/>
  <c r="CQ44" i="1"/>
  <c r="CI45" i="1"/>
  <c r="CW37" i="1"/>
  <c r="CU38" i="1"/>
  <c r="CL41" i="1"/>
  <c r="CT41" i="1"/>
  <c r="CQ42" i="1"/>
  <c r="CO42" i="1"/>
  <c r="BV42" i="1"/>
  <c r="CH43" i="1"/>
  <c r="CI43" i="1"/>
  <c r="CP44" i="1"/>
  <c r="CT45" i="1"/>
  <c r="CP45" i="1"/>
  <c r="CW46" i="1"/>
  <c r="CV46" i="1"/>
  <c r="BV47" i="1"/>
  <c r="CJ47" i="1"/>
  <c r="CO47" i="1"/>
  <c r="CW47" i="1"/>
  <c r="BV48" i="1"/>
  <c r="CJ49" i="1"/>
  <c r="CV50" i="1"/>
  <c r="CR51" i="1"/>
  <c r="BV51" i="1"/>
  <c r="CL52" i="1"/>
  <c r="CJ52" i="1"/>
  <c r="CK52" i="1"/>
  <c r="CU53" i="1"/>
  <c r="CH53" i="1"/>
  <c r="CT4" i="1"/>
  <c r="CS21" i="1"/>
  <c r="CQ6" i="1"/>
  <c r="CQ5" i="1"/>
  <c r="CF39" i="1"/>
  <c r="CS46" i="1"/>
  <c r="DA44" i="1"/>
  <c r="CT42" i="1"/>
  <c r="CT50" i="1"/>
  <c r="DD16" i="1"/>
  <c r="CT11" i="1"/>
  <c r="BV11" i="1"/>
  <c r="CW15" i="1"/>
  <c r="CU15" i="1"/>
  <c r="CS17" i="1"/>
  <c r="CV17" i="1"/>
  <c r="CF18" i="1"/>
  <c r="DF30" i="1"/>
  <c r="CF38" i="1"/>
  <c r="DC42" i="1"/>
  <c r="CZ46" i="1"/>
  <c r="DC46" i="1"/>
  <c r="DC50" i="1"/>
  <c r="CY47" i="1"/>
  <c r="DF44" i="1"/>
  <c r="DE34" i="1"/>
  <c r="DD15" i="1"/>
  <c r="CQ29" i="1"/>
  <c r="CR33" i="1"/>
  <c r="CQ32" i="1"/>
  <c r="CR21" i="1"/>
  <c r="DE22" i="1"/>
  <c r="DF35" i="1"/>
  <c r="CS10" i="1"/>
  <c r="CR14" i="1"/>
  <c r="CU28" i="1"/>
  <c r="CQ30" i="1"/>
  <c r="CF9" i="1"/>
  <c r="DE17" i="1"/>
  <c r="DF25" i="1"/>
  <c r="DF37" i="1"/>
  <c r="CF41" i="1"/>
  <c r="DA43" i="1"/>
  <c r="CZ44" i="1"/>
  <c r="DC47" i="1"/>
  <c r="CZ53" i="1"/>
  <c r="DC53" i="1"/>
  <c r="DE24" i="1"/>
  <c r="CF25" i="1"/>
  <c r="CQ12" i="1"/>
  <c r="DE15" i="1"/>
  <c r="CF29" i="1"/>
  <c r="DF42" i="1"/>
  <c r="CZ45" i="1"/>
  <c r="DA45" i="1"/>
  <c r="DA49" i="1"/>
  <c r="DD53" i="1"/>
  <c r="DE7" i="1"/>
  <c r="CV23" i="1"/>
  <c r="CT25" i="1"/>
  <c r="CS11" i="1"/>
  <c r="BV33" i="1"/>
  <c r="CW7" i="1"/>
  <c r="CT18" i="1"/>
  <c r="CV29" i="1"/>
  <c r="CU34" i="1"/>
  <c r="CR34" i="1"/>
  <c r="CS36" i="1"/>
  <c r="CP48" i="1"/>
  <c r="CT53" i="1"/>
  <c r="CR12" i="1"/>
  <c r="CW43" i="1"/>
  <c r="CH45" i="1"/>
  <c r="CQ50" i="1"/>
  <c r="CK51" i="1"/>
  <c r="BV49" i="1"/>
  <c r="CV52" i="1"/>
  <c r="DE9" i="1"/>
  <c r="DF22" i="1"/>
  <c r="CY46" i="1"/>
  <c r="DE35" i="1"/>
  <c r="DD10" i="1"/>
  <c r="CF27" i="1"/>
  <c r="CF5" i="1"/>
  <c r="CO53" i="1"/>
  <c r="CM51" i="1"/>
  <c r="CP49" i="1"/>
  <c r="CO49" i="1"/>
  <c r="CM43" i="1"/>
  <c r="CI41" i="1"/>
  <c r="DF50" i="1"/>
  <c r="DC49" i="1"/>
  <c r="DC48" i="1"/>
  <c r="DB44" i="1"/>
  <c r="DB42" i="1"/>
  <c r="CY41" i="1"/>
  <c r="DF41" i="1"/>
  <c r="CY5" i="1"/>
  <c r="DC5" i="1"/>
  <c r="DE5" i="1"/>
  <c r="CZ5" i="1"/>
  <c r="CJ5" i="1"/>
  <c r="DB8" i="1"/>
  <c r="CI8" i="1"/>
  <c r="CM8" i="1"/>
  <c r="CJ8" i="1"/>
  <c r="CN8" i="1"/>
  <c r="CO6" i="1"/>
  <c r="DB10" i="1"/>
  <c r="CP10" i="1"/>
  <c r="CH10" i="1"/>
  <c r="CJ10" i="1"/>
  <c r="CN10" i="1"/>
  <c r="CQ10" i="1"/>
  <c r="CV10" i="1"/>
  <c r="CK10" i="1"/>
  <c r="CO10" i="1"/>
  <c r="CZ7" i="1"/>
  <c r="CN7" i="1"/>
  <c r="CZ4" i="1"/>
  <c r="CK4" i="1"/>
  <c r="DC14" i="1"/>
  <c r="CN13" i="1"/>
  <c r="CT13" i="1"/>
  <c r="CI13" i="1"/>
  <c r="CM13" i="1"/>
  <c r="CU13" i="1"/>
  <c r="DA11" i="1"/>
  <c r="DA17" i="1"/>
  <c r="CI17" i="1"/>
  <c r="CK17" i="1"/>
  <c r="DC9" i="1"/>
  <c r="CN15" i="1"/>
  <c r="CI15" i="1"/>
  <c r="CM15" i="1"/>
  <c r="DE12" i="1"/>
  <c r="DA12" i="1"/>
  <c r="DD12" i="1"/>
  <c r="CL12" i="1"/>
  <c r="DA16" i="1"/>
  <c r="CK16" i="1"/>
  <c r="CN18" i="1"/>
  <c r="CU18" i="1"/>
  <c r="CQ18" i="1"/>
  <c r="CI18" i="1"/>
  <c r="CM18" i="1"/>
  <c r="DC22" i="1"/>
  <c r="CL22" i="1"/>
  <c r="DB21" i="1"/>
  <c r="CF21" i="1"/>
  <c r="DD21" i="1"/>
  <c r="CY21" i="1"/>
  <c r="DC21" i="1"/>
  <c r="CJ21" i="1"/>
  <c r="CW21" i="1"/>
  <c r="CH21" i="1"/>
  <c r="CL21" i="1"/>
  <c r="CP21" i="1"/>
  <c r="CO20" i="1"/>
  <c r="DB23" i="1"/>
  <c r="DF23" i="1"/>
  <c r="CY23" i="1"/>
  <c r="DC23" i="1"/>
  <c r="CJ23" i="1"/>
  <c r="CR23" i="1"/>
  <c r="CQ23" i="1"/>
  <c r="CH23" i="1"/>
  <c r="CL23" i="1"/>
  <c r="CP23" i="1"/>
  <c r="DB19" i="1"/>
  <c r="DA24" i="1"/>
  <c r="CM24" i="1"/>
  <c r="DA25" i="1"/>
  <c r="DB28" i="1"/>
  <c r="DE28" i="1"/>
  <c r="CY28" i="1"/>
  <c r="DC28" i="1"/>
  <c r="CJ28" i="1"/>
  <c r="CR28" i="1"/>
  <c r="BV28" i="1"/>
  <c r="CQ28" i="1"/>
  <c r="CH28" i="1"/>
  <c r="CL28" i="1"/>
  <c r="CP28" i="1"/>
  <c r="DA29" i="1"/>
  <c r="CI29" i="1"/>
  <c r="CK29" i="1"/>
  <c r="CN30" i="1"/>
  <c r="DB32" i="1"/>
  <c r="CY32" i="1"/>
  <c r="DC32" i="1"/>
  <c r="CJ32" i="1"/>
  <c r="CR32" i="1"/>
  <c r="CT32" i="1"/>
  <c r="CW32" i="1"/>
  <c r="CH32" i="1"/>
  <c r="CL32" i="1"/>
  <c r="CP32" i="1"/>
  <c r="CK33" i="1"/>
  <c r="CZ34" i="1"/>
  <c r="CN34" i="1"/>
  <c r="DB36" i="1"/>
  <c r="DD36" i="1"/>
  <c r="CF36" i="1"/>
  <c r="CY36" i="1"/>
  <c r="DC36" i="1"/>
  <c r="CJ36" i="1"/>
  <c r="CW36" i="1"/>
  <c r="CH36" i="1"/>
  <c r="CL36" i="1"/>
  <c r="CP36" i="1"/>
  <c r="CK37" i="1"/>
  <c r="CZ38" i="1"/>
  <c r="CN38" i="1"/>
  <c r="DC39" i="1"/>
  <c r="CJ14" i="1"/>
  <c r="CN14" i="1"/>
  <c r="CU14" i="1"/>
  <c r="CT14" i="1"/>
  <c r="CQ14" i="1"/>
  <c r="CK14" i="1"/>
  <c r="CO14" i="1"/>
  <c r="CY13" i="1"/>
  <c r="DC13" i="1"/>
  <c r="CZ13" i="1"/>
  <c r="CI11" i="1"/>
  <c r="CM11" i="1"/>
  <c r="CJ11" i="1"/>
  <c r="CN11" i="1"/>
  <c r="CJ9" i="1"/>
  <c r="CN9" i="1"/>
  <c r="CS9" i="1"/>
  <c r="CK9" i="1"/>
  <c r="CO9" i="1"/>
  <c r="CY15" i="1"/>
  <c r="DC15" i="1"/>
  <c r="DF15" i="1"/>
  <c r="CZ15" i="1"/>
  <c r="CY18" i="1"/>
  <c r="DC18" i="1"/>
  <c r="CZ18" i="1"/>
  <c r="DB30" i="1"/>
  <c r="DD30" i="1"/>
  <c r="CY30" i="1"/>
  <c r="DC30" i="1"/>
  <c r="DE30" i="1"/>
  <c r="CJ39" i="1"/>
  <c r="CN39" i="1"/>
  <c r="CQ39" i="1"/>
  <c r="CK39" i="1"/>
  <c r="CO39" i="1"/>
  <c r="CV11" i="1"/>
  <c r="CV16" i="1"/>
  <c r="CR16" i="1"/>
  <c r="CQ17" i="1"/>
  <c r="DD34" i="1"/>
  <c r="CT38" i="1"/>
  <c r="CQ38" i="1"/>
  <c r="CV38" i="1"/>
  <c r="CR5" i="1"/>
  <c r="CT5" i="1"/>
  <c r="CW11" i="1"/>
  <c r="CT17" i="1"/>
  <c r="DF14" i="1"/>
  <c r="CW12" i="1"/>
  <c r="BV14" i="1"/>
  <c r="DD27" i="1"/>
  <c r="DD31" i="1"/>
  <c r="CS30" i="1"/>
  <c r="CV25" i="1"/>
  <c r="DF13" i="1"/>
  <c r="CV33" i="1"/>
  <c r="CT34" i="1"/>
  <c r="DC8" i="1"/>
  <c r="CZ8" i="1"/>
  <c r="CF4" i="1"/>
  <c r="DA4" i="1"/>
  <c r="CM14" i="1"/>
  <c r="CM9" i="1"/>
  <c r="CO12" i="1"/>
  <c r="CH16" i="1"/>
  <c r="CL16" i="1"/>
  <c r="CP16" i="1"/>
  <c r="CM22" i="1"/>
  <c r="CJ25" i="1"/>
  <c r="CN25" i="1"/>
  <c r="CR25" i="1"/>
  <c r="CS25" i="1"/>
  <c r="CK25" i="1"/>
  <c r="CO25" i="1"/>
  <c r="DA30" i="1"/>
  <c r="CK30" i="1"/>
  <c r="DB33" i="1"/>
  <c r="CY33" i="1"/>
  <c r="DC33" i="1"/>
  <c r="CU33" i="1"/>
  <c r="CH33" i="1"/>
  <c r="CL33" i="1"/>
  <c r="CP33" i="1"/>
  <c r="CQ33" i="1"/>
  <c r="CZ35" i="1"/>
  <c r="DB37" i="1"/>
  <c r="CY37" i="1"/>
  <c r="DC37" i="1"/>
  <c r="CU37" i="1"/>
  <c r="CH37" i="1"/>
  <c r="CL37" i="1"/>
  <c r="CP37" i="1"/>
  <c r="CI38" i="1"/>
  <c r="DF11" i="1"/>
  <c r="CW13" i="1"/>
  <c r="BV16" i="1"/>
  <c r="CF44" i="1"/>
  <c r="DF7" i="1"/>
  <c r="DA41" i="1"/>
  <c r="CJ44" i="1"/>
  <c r="CH46" i="1"/>
  <c r="CF11" i="1"/>
  <c r="CR11" i="1"/>
  <c r="DD13" i="1"/>
  <c r="CW16" i="1"/>
  <c r="CS16" i="1"/>
  <c r="BV6" i="1"/>
  <c r="DF40" i="1"/>
  <c r="CF48" i="1"/>
  <c r="CF34" i="1"/>
  <c r="BV20" i="1"/>
  <c r="CW4" i="1"/>
  <c r="CF31" i="1"/>
  <c r="CF37" i="1"/>
  <c r="CF47" i="1"/>
  <c r="CF52" i="1"/>
  <c r="CK47" i="1"/>
  <c r="CP46" i="1"/>
  <c r="CI51" i="1"/>
  <c r="CI46" i="1"/>
  <c r="CO50" i="1"/>
  <c r="CI53" i="1"/>
  <c r="CI49" i="1"/>
  <c r="CO44" i="1"/>
  <c r="CS4" i="1"/>
  <c r="CN51" i="1"/>
  <c r="CM46" i="1"/>
  <c r="CK53" i="1"/>
  <c r="CJ46" i="1"/>
  <c r="CT37" i="1"/>
  <c r="CH42" i="1"/>
  <c r="CU41" i="1"/>
  <c r="CR38" i="1"/>
  <c r="BV39" i="1"/>
  <c r="CP41" i="1"/>
  <c r="CN41" i="1"/>
  <c r="CN42" i="1"/>
  <c r="CR42" i="1"/>
  <c r="CK43" i="1"/>
  <c r="CP43" i="1"/>
  <c r="BV44" i="1"/>
  <c r="CN44" i="1"/>
  <c r="CW45" i="1"/>
  <c r="CN45" i="1"/>
  <c r="CM45" i="1"/>
  <c r="CK46" i="1"/>
  <c r="CN47" i="1"/>
  <c r="CP47" i="1"/>
  <c r="CS48" i="1"/>
  <c r="CN48" i="1"/>
  <c r="CO48" i="1"/>
  <c r="CM49" i="1"/>
  <c r="CI50" i="1"/>
  <c r="CL50" i="1"/>
  <c r="CV51" i="1"/>
  <c r="CQ51" i="1"/>
  <c r="CN52" i="1"/>
  <c r="CH52" i="1"/>
  <c r="CR53" i="1"/>
  <c r="CM53" i="1"/>
  <c r="CU4" i="1"/>
  <c r="DD4" i="1"/>
  <c r="CU21" i="1"/>
  <c r="CR20" i="1"/>
  <c r="CR48" i="1"/>
  <c r="CZ51" i="1"/>
  <c r="CS13" i="1"/>
  <c r="CT23" i="1"/>
  <c r="CZ48" i="1"/>
  <c r="CT36" i="1"/>
  <c r="CK44" i="1"/>
  <c r="CQ21" i="1"/>
  <c r="CU9" i="1"/>
  <c r="CR17" i="1"/>
  <c r="CU17" i="1"/>
  <c r="CW18" i="1"/>
  <c r="CU32" i="1"/>
  <c r="CV34" i="1"/>
  <c r="DE14" i="1"/>
  <c r="DE18" i="1"/>
  <c r="DD38" i="1"/>
  <c r="DE42" i="1"/>
  <c r="DF46" i="1"/>
  <c r="DD50" i="1"/>
  <c r="CZ49" i="1"/>
  <c r="DF33" i="1"/>
  <c r="CQ9" i="1"/>
  <c r="CR18" i="1"/>
  <c r="CU30" i="1"/>
  <c r="CT22" i="1"/>
  <c r="CV12" i="1"/>
  <c r="DF8" i="1"/>
  <c r="CT10" i="1"/>
  <c r="CQ15" i="1"/>
  <c r="CU22" i="1"/>
  <c r="CW25" i="1"/>
  <c r="CW28" i="1"/>
  <c r="CW30" i="1"/>
  <c r="DD7" i="1"/>
  <c r="DD9" i="1"/>
  <c r="DD18" i="1"/>
  <c r="DD41" i="1"/>
  <c r="DB41" i="1"/>
  <c r="DD43" i="1"/>
  <c r="CY48" i="1"/>
  <c r="DE13" i="1"/>
  <c r="CU7" i="1"/>
  <c r="CS29" i="1"/>
  <c r="DF24" i="1"/>
  <c r="DE29" i="1"/>
  <c r="DD33" i="1"/>
  <c r="DE45" i="1"/>
  <c r="DE49" i="1"/>
  <c r="DE16" i="1"/>
  <c r="CS23" i="1"/>
  <c r="CS24" i="1"/>
  <c r="DF17" i="1"/>
  <c r="BV9" i="1"/>
  <c r="BV10" i="1"/>
  <c r="DD8" i="1"/>
  <c r="CV20" i="1"/>
  <c r="CU36" i="1"/>
  <c r="CR13" i="1"/>
  <c r="CH51" i="1"/>
  <c r="CS33" i="1"/>
  <c r="CT33" i="1"/>
  <c r="CT49" i="1"/>
  <c r="DD14" i="1"/>
  <c r="DD24" i="1"/>
  <c r="CT9" i="1"/>
  <c r="CU23" i="1"/>
  <c r="DF39" i="1"/>
  <c r="CP50" i="1"/>
  <c r="CV48" i="1"/>
  <c r="CT44" i="1"/>
  <c r="CK42" i="1"/>
  <c r="DE52" i="1"/>
  <c r="DD49" i="1"/>
  <c r="DA48" i="1"/>
  <c r="DD45" i="1"/>
  <c r="DB5" i="1"/>
  <c r="CO5" i="1"/>
  <c r="CY8" i="1"/>
  <c r="CO8" i="1"/>
  <c r="DA6" i="1"/>
  <c r="CL6" i="1"/>
  <c r="DA10" i="1"/>
  <c r="CM7" i="1"/>
  <c r="DB4" i="1"/>
  <c r="CP4" i="1"/>
  <c r="CI4" i="1"/>
  <c r="CM4" i="1"/>
  <c r="CV4" i="1"/>
  <c r="CJ4" i="1"/>
  <c r="CN4" i="1"/>
  <c r="CZ14" i="1"/>
  <c r="CI14" i="1"/>
  <c r="CH13" i="1"/>
  <c r="CZ11" i="1"/>
  <c r="CK11" i="1"/>
  <c r="CZ17" i="1"/>
  <c r="CN17" i="1"/>
  <c r="CZ9" i="1"/>
  <c r="CI9" i="1"/>
  <c r="CH15" i="1"/>
  <c r="DC12" i="1"/>
  <c r="CZ12" i="1"/>
  <c r="CK12" i="1"/>
  <c r="CZ16" i="1"/>
  <c r="CN16" i="1"/>
  <c r="CH18" i="1"/>
  <c r="CZ22" i="1"/>
  <c r="CI22" i="1"/>
  <c r="DA21" i="1"/>
  <c r="CI21" i="1"/>
  <c r="CK21" i="1"/>
  <c r="DA20" i="1"/>
  <c r="CL20" i="1"/>
  <c r="CK23" i="1"/>
  <c r="DA19" i="1"/>
  <c r="CR19" i="1"/>
  <c r="CI19" i="1"/>
  <c r="CM19" i="1"/>
  <c r="DC24" i="1"/>
  <c r="CL24" i="1"/>
  <c r="DC25" i="1"/>
  <c r="CL25" i="1"/>
  <c r="DB27" i="1"/>
  <c r="CY27" i="1"/>
  <c r="DC27" i="1"/>
  <c r="CV27" i="1"/>
  <c r="CH27" i="1"/>
  <c r="CL27" i="1"/>
  <c r="CP27" i="1"/>
  <c r="DA28" i="1"/>
  <c r="CI28" i="1"/>
  <c r="CK28" i="1"/>
  <c r="CZ29" i="1"/>
  <c r="CN29" i="1"/>
  <c r="CM30" i="1"/>
  <c r="DB31" i="1"/>
  <c r="CY31" i="1"/>
  <c r="DC31" i="1"/>
  <c r="CR31" i="1"/>
  <c r="CT31" i="1"/>
  <c r="CH31" i="1"/>
  <c r="CL31" i="1"/>
  <c r="CP31" i="1"/>
  <c r="DA32" i="1"/>
  <c r="CI32" i="1"/>
  <c r="CK32" i="1"/>
  <c r="CZ33" i="1"/>
  <c r="CN33" i="1"/>
  <c r="CM34" i="1"/>
  <c r="DB35" i="1"/>
  <c r="DD35" i="1"/>
  <c r="CY35" i="1"/>
  <c r="DC35" i="1"/>
  <c r="CR35" i="1"/>
  <c r="CV35" i="1"/>
  <c r="CH35" i="1"/>
  <c r="CL35" i="1"/>
  <c r="CP35" i="1"/>
  <c r="DA36" i="1"/>
  <c r="CI36" i="1"/>
  <c r="CK36" i="1"/>
  <c r="CZ37" i="1"/>
  <c r="CN37" i="1"/>
  <c r="CM38" i="1"/>
  <c r="DB40" i="1"/>
  <c r="CY40" i="1"/>
  <c r="DC40" i="1"/>
  <c r="CH40" i="1"/>
  <c r="CL40" i="1"/>
  <c r="CP40" i="1"/>
  <c r="CZ39" i="1"/>
  <c r="CI39" i="1"/>
  <c r="DA53" i="1"/>
  <c r="DB53" i="1"/>
  <c r="DF45" i="1"/>
  <c r="DB45" i="1"/>
  <c r="CZ52" i="1"/>
  <c r="CV44" i="1"/>
  <c r="CN50" i="1"/>
  <c r="CT7" i="1"/>
  <c r="CP5" i="1"/>
  <c r="CL5" i="1"/>
  <c r="CO7" i="1"/>
  <c r="CP13" i="1"/>
  <c r="CL13" i="1"/>
  <c r="CO17" i="1"/>
  <c r="CP15" i="1"/>
  <c r="CL15" i="1"/>
  <c r="CO16" i="1"/>
  <c r="CP18" i="1"/>
  <c r="CL18" i="1"/>
  <c r="CO21" i="1"/>
  <c r="CO23" i="1"/>
  <c r="CP19" i="1"/>
  <c r="CL19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40" i="1"/>
  <c r="CY26" i="1"/>
  <c r="DC26" i="1"/>
  <c r="CZ26" i="1"/>
  <c r="DB26" i="1"/>
  <c r="CJ26" i="1"/>
  <c r="CO26" i="1"/>
  <c r="DA26" i="1"/>
  <c r="CM26" i="1"/>
  <c r="CH26" i="1"/>
  <c r="CL26" i="1"/>
  <c r="CP26" i="1"/>
  <c r="CN26" i="1"/>
  <c r="CI26" i="1"/>
  <c r="BB51" i="1" l="1"/>
  <c r="BB43" i="1"/>
  <c r="BB52" i="1"/>
  <c r="BA52" i="1"/>
  <c r="BB31" i="1"/>
  <c r="BB44" i="1"/>
  <c r="BB20" i="1"/>
  <c r="BB6" i="1"/>
  <c r="BB42" i="1"/>
  <c r="BB46" i="1"/>
  <c r="BB47" i="1"/>
  <c r="BA9" i="1"/>
  <c r="BB14" i="1"/>
  <c r="BA39" i="1"/>
  <c r="BB22" i="1"/>
  <c r="BA49" i="1"/>
  <c r="BB25" i="1"/>
  <c r="BB9" i="1"/>
  <c r="BB11" i="1"/>
  <c r="BB10" i="1"/>
  <c r="BA48" i="1"/>
  <c r="BA44" i="1"/>
  <c r="AV44" i="1" s="1"/>
  <c r="BB39" i="1"/>
  <c r="BB36" i="1"/>
  <c r="BA41" i="1"/>
  <c r="BA47" i="1"/>
  <c r="BB50" i="1"/>
  <c r="BA20" i="1"/>
  <c r="BB8" i="1"/>
  <c r="BA25" i="1"/>
  <c r="BA22" i="1"/>
  <c r="BB18" i="1"/>
  <c r="BB15" i="1"/>
  <c r="BA19" i="1"/>
  <c r="BA18" i="1"/>
  <c r="BB12" i="1"/>
  <c r="BA4" i="1"/>
  <c r="BA10" i="1"/>
  <c r="BA8" i="1"/>
  <c r="BA12" i="1"/>
  <c r="BA11" i="1"/>
  <c r="BB24" i="1"/>
  <c r="BA23" i="1"/>
  <c r="BA14" i="1"/>
  <c r="BB4" i="1"/>
  <c r="BB5" i="1"/>
  <c r="BA6" i="1"/>
  <c r="BA36" i="1"/>
  <c r="BA21" i="1"/>
  <c r="BB29" i="1"/>
  <c r="BA34" i="1"/>
  <c r="BA35" i="1"/>
  <c r="BB27" i="1"/>
  <c r="BA13" i="1"/>
  <c r="BB49" i="1"/>
  <c r="BB37" i="1"/>
  <c r="BA16" i="1"/>
  <c r="BA32" i="1"/>
  <c r="BA28" i="1"/>
  <c r="BB23" i="1"/>
  <c r="BB21" i="1"/>
  <c r="BB45" i="1"/>
  <c r="BA50" i="1"/>
  <c r="BA24" i="1"/>
  <c r="BA38" i="1"/>
  <c r="BA30" i="1"/>
  <c r="BB7" i="1"/>
  <c r="BB34" i="1"/>
  <c r="BA26" i="1"/>
  <c r="BB26" i="1"/>
  <c r="BB40" i="1"/>
  <c r="BB35" i="1"/>
  <c r="BA31" i="1"/>
  <c r="BA27" i="1"/>
  <c r="BA15" i="1"/>
  <c r="BB48" i="1"/>
  <c r="BA42" i="1"/>
  <c r="BA46" i="1"/>
  <c r="BA37" i="1"/>
  <c r="BB33" i="1"/>
  <c r="BB13" i="1"/>
  <c r="BB41" i="1"/>
  <c r="BB53" i="1"/>
  <c r="BA43" i="1"/>
  <c r="BA5" i="1"/>
  <c r="BA29" i="1"/>
  <c r="BB17" i="1"/>
  <c r="BA40" i="1"/>
  <c r="BA51" i="1"/>
  <c r="BA33" i="1"/>
  <c r="BB30" i="1"/>
  <c r="BB32" i="1"/>
  <c r="BB28" i="1"/>
  <c r="BA45" i="1"/>
  <c r="BA53" i="1"/>
  <c r="BB19" i="1"/>
  <c r="BA17" i="1"/>
  <c r="BB16" i="1"/>
  <c r="BB38" i="1"/>
  <c r="BA7" i="1"/>
  <c r="AV43" i="1" l="1"/>
  <c r="AW44" i="1" s="1"/>
  <c r="AV51" i="1"/>
  <c r="AV52" i="1"/>
  <c r="C56" i="13" s="1"/>
  <c r="AV40" i="1"/>
  <c r="AV37" i="1"/>
  <c r="C41" i="13" s="1"/>
  <c r="AV4" i="1"/>
  <c r="C7" i="13" s="1"/>
  <c r="AV22" i="1"/>
  <c r="AV31" i="1"/>
  <c r="AV25" i="1"/>
  <c r="AV36" i="1"/>
  <c r="AV50" i="1"/>
  <c r="AV15" i="1"/>
  <c r="C23" i="13" s="1"/>
  <c r="AV47" i="1"/>
  <c r="AV28" i="1"/>
  <c r="AV39" i="1"/>
  <c r="AV49" i="1"/>
  <c r="AV24" i="1"/>
  <c r="AV30" i="1"/>
  <c r="AV8" i="1"/>
  <c r="C11" i="13" s="1"/>
  <c r="AV46" i="1"/>
  <c r="AV42" i="1"/>
  <c r="AV11" i="1"/>
  <c r="C14" i="13" s="1"/>
  <c r="AV21" i="1"/>
  <c r="AV19" i="1"/>
  <c r="C22" i="13" s="1"/>
  <c r="AV48" i="1"/>
  <c r="AV10" i="1"/>
  <c r="AV23" i="1"/>
  <c r="AV41" i="1"/>
  <c r="AW41" i="1" s="1"/>
  <c r="AV38" i="1"/>
  <c r="AV45" i="1"/>
  <c r="C49" i="13" s="1"/>
  <c r="AV27" i="1"/>
  <c r="AV5" i="1"/>
  <c r="C8" i="13" s="1"/>
  <c r="AV9" i="1"/>
  <c r="C12" i="13" s="1"/>
  <c r="AV6" i="1"/>
  <c r="AV18" i="1"/>
  <c r="C21" i="13" s="1"/>
  <c r="AV14" i="1"/>
  <c r="C17" i="13" s="1"/>
  <c r="AV7" i="1"/>
  <c r="AV20" i="1"/>
  <c r="AV26" i="1"/>
  <c r="AV35" i="1"/>
  <c r="AV34" i="1"/>
  <c r="AV17" i="1"/>
  <c r="C20" i="13" s="1"/>
  <c r="AV32" i="1"/>
  <c r="AV13" i="1"/>
  <c r="C16" i="13" s="1"/>
  <c r="AV53" i="1"/>
  <c r="AV33" i="1"/>
  <c r="AV29" i="1"/>
  <c r="AV12" i="1"/>
  <c r="AV16" i="1"/>
  <c r="C19" i="13" s="1"/>
  <c r="C48" i="13"/>
  <c r="C18" i="13" l="1"/>
  <c r="C15" i="13"/>
  <c r="C13" i="13"/>
  <c r="C10" i="13"/>
  <c r="C55" i="13"/>
  <c r="C9" i="13"/>
  <c r="C47" i="13"/>
  <c r="C54" i="13"/>
  <c r="C53" i="13"/>
  <c r="C34" i="13"/>
  <c r="C43" i="13"/>
  <c r="AW43" i="1"/>
  <c r="C51" i="13"/>
  <c r="C50" i="13"/>
  <c r="AW52" i="1"/>
  <c r="AW53" i="1"/>
  <c r="AW5" i="1"/>
  <c r="AW40" i="1"/>
  <c r="C44" i="13"/>
  <c r="C32" i="13"/>
  <c r="C28" i="13"/>
  <c r="C25" i="13"/>
  <c r="AW37" i="1"/>
  <c r="C27" i="13"/>
  <c r="C24" i="13"/>
  <c r="C45" i="13"/>
  <c r="AW15" i="1"/>
  <c r="AW10" i="1"/>
  <c r="AW14" i="1"/>
  <c r="AW16" i="1"/>
  <c r="AW21" i="1"/>
  <c r="AW49" i="1"/>
  <c r="AW51" i="1"/>
  <c r="C40" i="13"/>
  <c r="AW13" i="1"/>
  <c r="AW39" i="1"/>
  <c r="AW47" i="1"/>
  <c r="AW6" i="1"/>
  <c r="AW50" i="1"/>
  <c r="AW8" i="1"/>
  <c r="AW46" i="1"/>
  <c r="C46" i="13"/>
  <c r="AW24" i="1"/>
  <c r="AW22" i="1"/>
  <c r="AW25" i="1"/>
  <c r="AW30" i="1"/>
  <c r="AW45" i="1"/>
  <c r="C42" i="13"/>
  <c r="AW38" i="1"/>
  <c r="AW48" i="1"/>
  <c r="C52" i="13"/>
  <c r="AW18" i="1"/>
  <c r="AW42" i="1"/>
  <c r="AW7" i="1"/>
  <c r="AW23" i="1"/>
  <c r="C26" i="13"/>
  <c r="AW11" i="1"/>
  <c r="AW29" i="1"/>
  <c r="C31" i="13"/>
  <c r="AW20" i="1"/>
  <c r="AW34" i="1"/>
  <c r="C36" i="13"/>
  <c r="AW35" i="1"/>
  <c r="C37" i="13"/>
  <c r="C38" i="13"/>
  <c r="AW19" i="1"/>
  <c r="AW33" i="1"/>
  <c r="C35" i="13"/>
  <c r="AW28" i="1"/>
  <c r="C30" i="13"/>
  <c r="AW12" i="1"/>
  <c r="AW31" i="1"/>
  <c r="C33" i="13"/>
  <c r="AW32" i="1"/>
  <c r="AW9" i="1"/>
  <c r="AW17" i="1"/>
  <c r="AW36" i="1"/>
  <c r="C39" i="13"/>
  <c r="AW27" i="1"/>
  <c r="C29" i="13"/>
  <c r="AW26" i="1"/>
</calcChain>
</file>

<file path=xl/sharedStrings.xml><?xml version="1.0" encoding="utf-8"?>
<sst xmlns="http://schemas.openxmlformats.org/spreadsheetml/2006/main" count="2589" uniqueCount="520">
  <si>
    <t>Best 5 Race Day Bonus Points</t>
  </si>
  <si>
    <t>Race Points</t>
  </si>
  <si>
    <t>Bonus Points</t>
  </si>
  <si>
    <t>Points Gap</t>
  </si>
  <si>
    <t>Violation</t>
  </si>
  <si>
    <t>Type</t>
  </si>
  <si>
    <t>Violation Description</t>
  </si>
  <si>
    <t>Session</t>
  </si>
  <si>
    <t>Best 9 Race Points</t>
  </si>
  <si>
    <t>(Best 9 Race + Best 5 Bonus)</t>
  </si>
  <si>
    <t>Nationality</t>
  </si>
  <si>
    <t>Race 1</t>
  </si>
  <si>
    <t>Race 2</t>
  </si>
  <si>
    <t>Position</t>
  </si>
  <si>
    <t>Points</t>
  </si>
  <si>
    <t>1st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</si>
  <si>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</si>
  <si>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</si>
  <si>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</si>
  <si>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</si>
  <si>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</si>
  <si>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</si>
  <si>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</si>
  <si>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</si>
  <si>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</si>
  <si>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11th</t>
  </si>
  <si>
    <t>12th</t>
  </si>
  <si>
    <t>13th</t>
  </si>
  <si>
    <t>14th</t>
  </si>
  <si>
    <t>15th</t>
  </si>
  <si>
    <t>16th</t>
  </si>
  <si>
    <t>17th</t>
  </si>
  <si>
    <t>18th</t>
  </si>
  <si>
    <t>19th</t>
  </si>
  <si>
    <t>20th</t>
  </si>
  <si>
    <t>21st</t>
  </si>
  <si>
    <t>22nd</t>
  </si>
  <si>
    <t>23rd</t>
  </si>
  <si>
    <t>24th</t>
  </si>
  <si>
    <t>25th</t>
  </si>
  <si>
    <t>26th</t>
  </si>
  <si>
    <t>27th</t>
  </si>
  <si>
    <t>28th</t>
  </si>
  <si>
    <t>29th</t>
  </si>
  <si>
    <t>30th</t>
  </si>
  <si>
    <t>Driver</t>
  </si>
  <si>
    <t>Pos</t>
  </si>
  <si>
    <t>Fastest Lap</t>
  </si>
  <si>
    <t>TOTAL RACE POINTS</t>
  </si>
  <si>
    <t>TOTAL BONUS POINTS</t>
  </si>
  <si>
    <t>Q</t>
  </si>
  <si>
    <t>R1</t>
  </si>
  <si>
    <t>R2</t>
  </si>
  <si>
    <t>R3</t>
  </si>
  <si>
    <t>R4</t>
  </si>
  <si>
    <t>R5</t>
  </si>
  <si>
    <t>R6</t>
  </si>
  <si>
    <t>R7</t>
  </si>
  <si>
    <t>R8</t>
  </si>
  <si>
    <t>R9</t>
  </si>
  <si>
    <t>R10</t>
  </si>
  <si>
    <t>R11</t>
  </si>
  <si>
    <t>R12</t>
  </si>
  <si>
    <t>R13</t>
  </si>
  <si>
    <t>R14</t>
  </si>
  <si>
    <t>R15</t>
  </si>
  <si>
    <t>R16</t>
  </si>
  <si>
    <t>RACE POINTS IN DESCENDING ORDER</t>
  </si>
  <si>
    <t>RD1</t>
  </si>
  <si>
    <t>RD2</t>
  </si>
  <si>
    <t>RD3</t>
  </si>
  <si>
    <t>RD4</t>
  </si>
  <si>
    <t>RD5</t>
  </si>
  <si>
    <t>RD6</t>
  </si>
  <si>
    <t>RD7</t>
  </si>
  <si>
    <t>RD8</t>
  </si>
  <si>
    <t>BONUS POINTS IN DESCENDING ORDER</t>
  </si>
  <si>
    <t>Bonus points</t>
  </si>
  <si>
    <t>Championship Points</t>
  </si>
  <si>
    <t>Pos.</t>
  </si>
  <si>
    <r>
      <t xml:space="preserve">Member
</t>
    </r>
    <r>
      <rPr>
        <b/>
        <sz val="8"/>
        <rFont val="EK03Plain-B01"/>
      </rPr>
      <t>(Y/N)</t>
    </r>
  </si>
  <si>
    <t>Success Weight (kgs.)</t>
  </si>
  <si>
    <t>Min. Weight (kgs.)</t>
  </si>
  <si>
    <t>Professionals</t>
  </si>
  <si>
    <t>Amateurs</t>
  </si>
  <si>
    <t>Amatuers</t>
  </si>
  <si>
    <t>=</t>
  </si>
  <si>
    <t>The Emirates Group Karting Club Season 10
(2019-2020)</t>
  </si>
  <si>
    <t>11-Oct-19
International</t>
  </si>
  <si>
    <t>08-Nov-19
Hill</t>
  </si>
  <si>
    <t>22-Nov-19
The Drop</t>
  </si>
  <si>
    <t>06-Dec-19
Monaco</t>
  </si>
  <si>
    <t>The Emirates Group Karting Club Season 10 2019-2020 Championship | Table Summary</t>
  </si>
  <si>
    <t>The Emirates Group Karting Club 2019-2020 Championship Points Table</t>
  </si>
  <si>
    <t>* Bonus points - 3 points for the fastest lap in Qualifiers (if a tie then second fastest lap counts and so on)</t>
  </si>
  <si>
    <t>* Bonus points - 3 points for the fastest lap in each Race (if a tie then second fastest lap counts and so on)</t>
  </si>
  <si>
    <t>3 bonus points for fastest lap</t>
  </si>
  <si>
    <t>Masters</t>
  </si>
  <si>
    <r>
      <t xml:space="preserve">The Emirates Group Karting Club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Round 1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11 Oct 19</t>
    </r>
  </si>
  <si>
    <t>Qualifying Session</t>
  </si>
  <si>
    <r>
      <t xml:space="preserve">The Emirates Group Karting Club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Round 2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8 Nov 19</t>
    </r>
  </si>
  <si>
    <r>
      <t xml:space="preserve">The Emirates Group Karting Club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Round 3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22 Nov 19</t>
    </r>
  </si>
  <si>
    <r>
      <t xml:space="preserve">The Emirates Group Karting Club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Round 4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6 Dec 19</t>
    </r>
  </si>
  <si>
    <r>
      <t xml:space="preserve">The Emirates Group Karting Club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Round 5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24 Jan 20</t>
    </r>
  </si>
  <si>
    <r>
      <t xml:space="preserve">The Emirates Group Karting Club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Round 6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21 Feb 20</t>
    </r>
  </si>
  <si>
    <t>Jan Bobert</t>
  </si>
  <si>
    <t>Anthony Shanouk</t>
  </si>
  <si>
    <t>Mahmood Jaafar</t>
  </si>
  <si>
    <t>Yahidj Chady</t>
  </si>
  <si>
    <t>Manu Mathew</t>
  </si>
  <si>
    <t>Sevag Balmanian</t>
  </si>
  <si>
    <t>Andre Khoury</t>
  </si>
  <si>
    <t>Sonny Dorion</t>
  </si>
  <si>
    <t>Alessandro Salomoni</t>
  </si>
  <si>
    <t>Saif Mustafa</t>
  </si>
  <si>
    <t>Matija Babic</t>
  </si>
  <si>
    <t>Jack Demirjian</t>
  </si>
  <si>
    <t>Guillaume Haidan</t>
  </si>
  <si>
    <t>Patricio Rosello</t>
  </si>
  <si>
    <t>3</t>
  </si>
  <si>
    <t>Paul Holland</t>
  </si>
  <si>
    <t>1:12.387</t>
  </si>
  <si>
    <t>1:12.680</t>
  </si>
  <si>
    <t>1:12.842</t>
  </si>
  <si>
    <t>1:12.666</t>
  </si>
  <si>
    <t>1:13.006</t>
  </si>
  <si>
    <t>1:13.137</t>
  </si>
  <si>
    <t>1:13.255</t>
  </si>
  <si>
    <t>1:14.006</t>
  </si>
  <si>
    <t>1:13.021</t>
  </si>
  <si>
    <t>1:14.200</t>
  </si>
  <si>
    <t>1:13.552</t>
  </si>
  <si>
    <t>1:14.383</t>
  </si>
  <si>
    <t>1:18.363</t>
  </si>
  <si>
    <t>1:14.977</t>
  </si>
  <si>
    <t>Paul Hollnd</t>
  </si>
  <si>
    <t>1:12.706</t>
  </si>
  <si>
    <t>1:12.219</t>
  </si>
  <si>
    <t>1:12.315</t>
  </si>
  <si>
    <t>1:13.229</t>
  </si>
  <si>
    <t>1:13.727</t>
  </si>
  <si>
    <t>1:12.657</t>
  </si>
  <si>
    <t>1:12.816</t>
  </si>
  <si>
    <t>1:14.081</t>
  </si>
  <si>
    <t>1:14.048</t>
  </si>
  <si>
    <t>1:13.397</t>
  </si>
  <si>
    <t>1:13.945</t>
  </si>
  <si>
    <t>1:13.974</t>
  </si>
  <si>
    <t>1:15.889</t>
  </si>
  <si>
    <t>1:18.370</t>
  </si>
  <si>
    <t>-</t>
  </si>
  <si>
    <t>Fabio Davoli</t>
  </si>
  <si>
    <t>Redza Jamil</t>
  </si>
  <si>
    <t>Husain Raj</t>
  </si>
  <si>
    <t>Peter Francis</t>
  </si>
  <si>
    <t>Prabath Fernando</t>
  </si>
  <si>
    <t>Paul Davies</t>
  </si>
  <si>
    <t>Julian Marin</t>
  </si>
  <si>
    <t>1:13.251</t>
  </si>
  <si>
    <t>1:14.765</t>
  </si>
  <si>
    <t>1:14.686</t>
  </si>
  <si>
    <t>1:14.712</t>
  </si>
  <si>
    <t>1.15.243</t>
  </si>
  <si>
    <t>1:16.134</t>
  </si>
  <si>
    <t>1:16.404</t>
  </si>
  <si>
    <t>1:12.889</t>
  </si>
  <si>
    <t>1:13.124</t>
  </si>
  <si>
    <t>1:13.662</t>
  </si>
  <si>
    <t>1:13.956</t>
  </si>
  <si>
    <t>1:14.807</t>
  </si>
  <si>
    <t>1:14.297</t>
  </si>
  <si>
    <t>1:15.834</t>
  </si>
  <si>
    <t>Jiby Kuriakose</t>
  </si>
  <si>
    <t>Allen Khoury</t>
  </si>
  <si>
    <t>Gustavo Ramirez</t>
  </si>
  <si>
    <t>Mohd Zubair</t>
  </si>
  <si>
    <t>Dharshane Dayaratne</t>
  </si>
  <si>
    <t>Nabil Jamil</t>
  </si>
  <si>
    <t>Hesham Elwahsh</t>
  </si>
  <si>
    <t>Rabih Santina</t>
  </si>
  <si>
    <t>Ashar Tareen</t>
  </si>
  <si>
    <t>Aron Demirovski</t>
  </si>
  <si>
    <t>Sai Nair</t>
  </si>
  <si>
    <t>1:12.267</t>
  </si>
  <si>
    <t>1:12.458</t>
  </si>
  <si>
    <t>1:12.517</t>
  </si>
  <si>
    <t>1:12.280</t>
  </si>
  <si>
    <t>1:12.382</t>
  </si>
  <si>
    <t>1:13.134</t>
  </si>
  <si>
    <t>1:12.596</t>
  </si>
  <si>
    <t>1:13.580</t>
  </si>
  <si>
    <t>1:13.286</t>
  </si>
  <si>
    <t>1:12.719</t>
  </si>
  <si>
    <t>1.12.697</t>
  </si>
  <si>
    <t>1:11.954</t>
  </si>
  <si>
    <t>1:12.692</t>
  </si>
  <si>
    <t>1:12.126</t>
  </si>
  <si>
    <t>1:12.285</t>
  </si>
  <si>
    <t>1:13.024</t>
  </si>
  <si>
    <t>1.12.652</t>
  </si>
  <si>
    <t>1.13.218</t>
  </si>
  <si>
    <t>1.13.762</t>
  </si>
  <si>
    <t>1.12.841</t>
  </si>
  <si>
    <t>1:13.382</t>
  </si>
  <si>
    <t>1:12.835</t>
  </si>
  <si>
    <t>Hussain Alkhayat</t>
  </si>
  <si>
    <t>Roberto Beni</t>
  </si>
  <si>
    <t>Matteo Vannucci</t>
  </si>
  <si>
    <t>Haidan Guillaume</t>
  </si>
  <si>
    <t>Leonardo Iacovazzo</t>
  </si>
  <si>
    <t>Carlo Fanini</t>
  </si>
  <si>
    <t>Ennio Antonio Desini</t>
  </si>
  <si>
    <t>Luigi di Maria</t>
  </si>
  <si>
    <t>Mzamo Thabede</t>
  </si>
  <si>
    <t>Mohcine Hatifi</t>
  </si>
  <si>
    <t>1:19:067</t>
  </si>
  <si>
    <t>10s</t>
  </si>
  <si>
    <t>1:15.452</t>
  </si>
  <si>
    <t>1:15.458</t>
  </si>
  <si>
    <t>1:15.232</t>
  </si>
  <si>
    <t>1:15.481</t>
  </si>
  <si>
    <t>1:15.216</t>
  </si>
  <si>
    <t>1:15.957</t>
  </si>
  <si>
    <t>1:16.149</t>
  </si>
  <si>
    <t>1:16.279</t>
  </si>
  <si>
    <t>1:16.377</t>
  </si>
  <si>
    <t>1:15.985</t>
  </si>
  <si>
    <t>1:15.966</t>
  </si>
  <si>
    <t>1:15.999</t>
  </si>
  <si>
    <t>1:16.800</t>
  </si>
  <si>
    <t>1:15.622</t>
  </si>
  <si>
    <t>1:17.632</t>
  </si>
  <si>
    <t>1:16.606</t>
  </si>
  <si>
    <t>1:17.272</t>
  </si>
  <si>
    <t>1:17.460</t>
  </si>
  <si>
    <t>1:19.955</t>
  </si>
  <si>
    <t>1:21.998</t>
  </si>
  <si>
    <t>DNS</t>
  </si>
  <si>
    <t>1:14.932</t>
  </si>
  <si>
    <t>1:15.448</t>
  </si>
  <si>
    <t>1:15.575</t>
  </si>
  <si>
    <t>1:15.215</t>
  </si>
  <si>
    <t>1:14.725</t>
  </si>
  <si>
    <t>1:15.392</t>
  </si>
  <si>
    <t>1:15.584</t>
  </si>
  <si>
    <t>1:15.937</t>
  </si>
  <si>
    <t>1:14.901</t>
  </si>
  <si>
    <t>1:16.318</t>
  </si>
  <si>
    <t>1:16.140</t>
  </si>
  <si>
    <t>1:16.672</t>
  </si>
  <si>
    <t>1:16.274</t>
  </si>
  <si>
    <t>1:16.894</t>
  </si>
  <si>
    <t>1:17.018</t>
  </si>
  <si>
    <t>1:17.862</t>
  </si>
  <si>
    <t>1:17.954</t>
  </si>
  <si>
    <t>1:18.975</t>
  </si>
  <si>
    <t>1:21.710</t>
  </si>
  <si>
    <t>Advantage by Contact</t>
  </si>
  <si>
    <t>Fulvio Parrilli</t>
  </si>
  <si>
    <t>1:15.151</t>
  </si>
  <si>
    <t>1:15.191</t>
  </si>
  <si>
    <t>1:15.372</t>
  </si>
  <si>
    <t>1:16.490</t>
  </si>
  <si>
    <t>1:16.484</t>
  </si>
  <si>
    <t>1:18.326</t>
  </si>
  <si>
    <t>1:18.571</t>
  </si>
  <si>
    <t>Arjun Manjunath</t>
  </si>
  <si>
    <t>Maxime Seurat</t>
  </si>
  <si>
    <t>Hugo de Frutos Maeso</t>
  </si>
  <si>
    <t>1:14.326</t>
  </si>
  <si>
    <t>1:14.718</t>
  </si>
  <si>
    <t>1:14.356</t>
  </si>
  <si>
    <t>1:14.635</t>
  </si>
  <si>
    <t>1:14.627</t>
  </si>
  <si>
    <t>1:15.642</t>
  </si>
  <si>
    <t>1:!5.402</t>
  </si>
  <si>
    <t>1:16.339</t>
  </si>
  <si>
    <t>1:23.688</t>
  </si>
  <si>
    <t>Matteo Vanucci</t>
  </si>
  <si>
    <t>Best Lap</t>
  </si>
  <si>
    <t>Qualifying</t>
  </si>
  <si>
    <t>Paul Davis</t>
  </si>
  <si>
    <t>Gilles Metro</t>
  </si>
  <si>
    <t>Mark Gray</t>
  </si>
  <si>
    <t>Lucas Metro</t>
  </si>
  <si>
    <t>Chandrashekar Chanagonda</t>
  </si>
  <si>
    <t>Luigi Di Maria</t>
  </si>
  <si>
    <t>Mahmood Jaffar</t>
  </si>
  <si>
    <t>0:59.206</t>
  </si>
  <si>
    <t>0:59.739</t>
  </si>
  <si>
    <t>0:59.818</t>
  </si>
  <si>
    <t>0:59.948</t>
  </si>
  <si>
    <t>1:00.159</t>
  </si>
  <si>
    <t>0:59.881</t>
  </si>
  <si>
    <t>1:00.372</t>
  </si>
  <si>
    <t>1:00.386</t>
  </si>
  <si>
    <t>1:00.088</t>
  </si>
  <si>
    <t>1:00.931</t>
  </si>
  <si>
    <t>1:01.216</t>
  </si>
  <si>
    <t>1:01.014</t>
  </si>
  <si>
    <t>1:01.303</t>
  </si>
  <si>
    <t>1:02.606</t>
  </si>
  <si>
    <t>1:03.351</t>
  </si>
  <si>
    <t>1:03.460</t>
  </si>
  <si>
    <t>1:07.140</t>
  </si>
  <si>
    <t>1:13.392</t>
  </si>
  <si>
    <t>1:01.475</t>
  </si>
  <si>
    <t>1:02.475</t>
  </si>
  <si>
    <t>1:01.981</t>
  </si>
  <si>
    <t>1:02.153</t>
  </si>
  <si>
    <t>1:10.651</t>
  </si>
  <si>
    <t>0:59.555</t>
  </si>
  <si>
    <t>0:59.524</t>
  </si>
  <si>
    <t>0:59.528</t>
  </si>
  <si>
    <t>0:59.751</t>
  </si>
  <si>
    <t>1:00.516</t>
  </si>
  <si>
    <t>0:59.335</t>
  </si>
  <si>
    <t>0:59.722</t>
  </si>
  <si>
    <t>1:00.086</t>
  </si>
  <si>
    <t>1:00.148</t>
  </si>
  <si>
    <t>1:00.381</t>
  </si>
  <si>
    <t>1:01.311</t>
  </si>
  <si>
    <t>1:01.458</t>
  </si>
  <si>
    <t>1:00.610</t>
  </si>
  <si>
    <t>1:02.206</t>
  </si>
  <si>
    <t>1:00.228</t>
  </si>
  <si>
    <t>1:03.299</t>
  </si>
  <si>
    <t>1:04.864</t>
  </si>
  <si>
    <t>1:03.431</t>
  </si>
  <si>
    <t>1:12.883</t>
  </si>
  <si>
    <t>1:00.539</t>
  </si>
  <si>
    <t>1:01.973</t>
  </si>
  <si>
    <t>1:01.414</t>
  </si>
  <si>
    <t>1:01.463</t>
  </si>
  <si>
    <t>Benjamin Allison</t>
  </si>
  <si>
    <t>Antonio Juric</t>
  </si>
  <si>
    <t>Tashi Namja Bhutia</t>
  </si>
  <si>
    <t>Ilyas Shaikh</t>
  </si>
  <si>
    <t>1:17,749</t>
  </si>
  <si>
    <t>Drivers List</t>
  </si>
  <si>
    <t>Prev. Pos</t>
  </si>
  <si>
    <t>Cur. Pos</t>
  </si>
  <si>
    <t>Emad El Mattar</t>
  </si>
  <si>
    <t>Khurshed Messman</t>
  </si>
  <si>
    <t>Alex Scerri</t>
  </si>
  <si>
    <t>Julien Roudil</t>
  </si>
  <si>
    <t>1:11.558</t>
  </si>
  <si>
    <t>1:11.903</t>
  </si>
  <si>
    <t>1:12.787</t>
  </si>
  <si>
    <t>1:13.094</t>
  </si>
  <si>
    <t>1:12.006</t>
  </si>
  <si>
    <t>1:13.224</t>
  </si>
  <si>
    <t>1:13.485</t>
  </si>
  <si>
    <t>1:14.170</t>
  </si>
  <si>
    <t>1:14.846</t>
  </si>
  <si>
    <t>1:16.828</t>
  </si>
  <si>
    <t>1:11.609</t>
  </si>
  <si>
    <t>1:12.116</t>
  </si>
  <si>
    <t>1:11.435</t>
  </si>
  <si>
    <t>1:11.770</t>
  </si>
  <si>
    <t>1:12.916</t>
  </si>
  <si>
    <t>1:12.817</t>
  </si>
  <si>
    <t>1:12.164</t>
  </si>
  <si>
    <t>1:12.744</t>
  </si>
  <si>
    <t>1:12.699</t>
  </si>
  <si>
    <t>1:12.286</t>
  </si>
  <si>
    <t>1:13.597</t>
  </si>
  <si>
    <t>24-Jan-20
International</t>
  </si>
  <si>
    <r>
      <t xml:space="preserve">21-Feb-20
Speedway </t>
    </r>
    <r>
      <rPr>
        <sz val="11"/>
        <rFont val="EK03Plain-B01"/>
      </rPr>
      <t>w/Bus Stop</t>
    </r>
  </si>
  <si>
    <t>Alex Scerii</t>
  </si>
  <si>
    <t>Atef Al Barwani</t>
  </si>
  <si>
    <t>PRO</t>
  </si>
  <si>
    <t>MASTERS</t>
  </si>
  <si>
    <t>AMS</t>
  </si>
  <si>
    <t>0:52.595</t>
  </si>
  <si>
    <t>0:52.619</t>
  </si>
  <si>
    <t>0:52.639</t>
  </si>
  <si>
    <t>0:52.907</t>
  </si>
  <si>
    <t>0:51.802</t>
  </si>
  <si>
    <t>0:52.139</t>
  </si>
  <si>
    <t>0:51.886</t>
  </si>
  <si>
    <t>0:52.579</t>
  </si>
  <si>
    <t>0:52.976</t>
  </si>
  <si>
    <t>0:53.497</t>
  </si>
  <si>
    <t>0:54.471</t>
  </si>
  <si>
    <t>0:52.419</t>
  </si>
  <si>
    <t>0:52.703</t>
  </si>
  <si>
    <t>0:53.299</t>
  </si>
  <si>
    <t>0:49.363</t>
  </si>
  <si>
    <t>0:49.305</t>
  </si>
  <si>
    <t>0:48.670</t>
  </si>
  <si>
    <t>0:49.465</t>
  </si>
  <si>
    <t>0:49.507</t>
  </si>
  <si>
    <t>0:49.438</t>
  </si>
  <si>
    <t>0:49.783</t>
  </si>
  <si>
    <t>0:50.105</t>
  </si>
  <si>
    <t>0:50.310</t>
  </si>
  <si>
    <t>0:52.289</t>
  </si>
  <si>
    <t>0:49.318</t>
  </si>
  <si>
    <t>0:49.612</t>
  </si>
  <si>
    <t>0:50.851</t>
  </si>
  <si>
    <t>0:50.028</t>
  </si>
  <si>
    <t>31-Aug-20
Hill</t>
  </si>
  <si>
    <t>27-Sep-20
Reverse Int.</t>
  </si>
  <si>
    <t>Manu Matthew</t>
  </si>
  <si>
    <t>Sultan Khalifa</t>
  </si>
  <si>
    <t xml:space="preserve">Emad Al Mattar </t>
  </si>
  <si>
    <t>Teresa Wojtanka</t>
  </si>
  <si>
    <t>Paul Littlejohn</t>
  </si>
  <si>
    <t>1:14.393</t>
  </si>
  <si>
    <t>1:14.595</t>
  </si>
  <si>
    <t>Hussain Raj</t>
  </si>
  <si>
    <t xml:space="preserve">Peter Francis </t>
  </si>
  <si>
    <t>1:15.551</t>
  </si>
  <si>
    <t xml:space="preserve">Prabath Fernando </t>
  </si>
  <si>
    <t>1:17.411</t>
  </si>
  <si>
    <t xml:space="preserve">Sunny Mohd Hafiz </t>
  </si>
  <si>
    <t>Hammadi</t>
  </si>
  <si>
    <t>Humaidano</t>
  </si>
  <si>
    <t>Gustavo</t>
  </si>
  <si>
    <t xml:space="preserve">Hammadi </t>
  </si>
  <si>
    <t xml:space="preserve">Dharshane Dayaratne </t>
  </si>
  <si>
    <t xml:space="preserve">Rabih Santina </t>
  </si>
  <si>
    <t>1:14.285</t>
  </si>
  <si>
    <t>1:14.429</t>
  </si>
  <si>
    <t>Ahmed Al Hammadi</t>
  </si>
  <si>
    <t>Sunny Mohd Hafiz</t>
  </si>
  <si>
    <t>1:15.012</t>
  </si>
  <si>
    <t>1:15.457</t>
  </si>
  <si>
    <t>1:15.866</t>
  </si>
  <si>
    <t>1:15.831</t>
  </si>
  <si>
    <t>1:15.952</t>
  </si>
  <si>
    <t>1:15.911</t>
  </si>
  <si>
    <t>1:15.890</t>
  </si>
  <si>
    <t>1:16.517</t>
  </si>
  <si>
    <t>1:17.871</t>
  </si>
  <si>
    <t>1:18.548</t>
  </si>
  <si>
    <t>1:20.169</t>
  </si>
  <si>
    <t>1:21.974</t>
  </si>
  <si>
    <t>1:15.119</t>
  </si>
  <si>
    <t>1:15.057</t>
  </si>
  <si>
    <t>1:15.887</t>
  </si>
  <si>
    <t>1:15.699</t>
  </si>
  <si>
    <t>1:15.713</t>
  </si>
  <si>
    <t>1:16.249</t>
  </si>
  <si>
    <t>1:16.312</t>
  </si>
  <si>
    <t>1:17.955</t>
  </si>
  <si>
    <t>1:18.196</t>
  </si>
  <si>
    <t>1:20.465</t>
  </si>
  <si>
    <t>1:23.385</t>
  </si>
  <si>
    <t>1:15.864</t>
  </si>
  <si>
    <t>1:16.747</t>
  </si>
  <si>
    <t>1:18.234</t>
  </si>
  <si>
    <t>1:18.390</t>
  </si>
  <si>
    <t>1:17.615</t>
  </si>
  <si>
    <t>1:17.996</t>
  </si>
  <si>
    <t>1:17.475</t>
  </si>
  <si>
    <t>1:14.728</t>
  </si>
  <si>
    <t>1:14.793</t>
  </si>
  <si>
    <t>1:14.830</t>
  </si>
  <si>
    <t>1:15.466</t>
  </si>
  <si>
    <t>1:16.950</t>
  </si>
  <si>
    <t>1:16.291</t>
  </si>
  <si>
    <t>1:15.049</t>
  </si>
  <si>
    <t>1:15.647</t>
  </si>
  <si>
    <t>1:14.952</t>
  </si>
  <si>
    <t>1:16.088</t>
  </si>
  <si>
    <t>1:16.444</t>
  </si>
  <si>
    <t>1:14.705</t>
  </si>
  <si>
    <t>Salvatore Zanna</t>
  </si>
  <si>
    <t>Zuhier Zulkifli</t>
  </si>
  <si>
    <t>Luca Demirovski</t>
  </si>
  <si>
    <t>Asim Ashraf</t>
  </si>
  <si>
    <t>Amateur</t>
  </si>
  <si>
    <t>Master</t>
  </si>
  <si>
    <t>Professional</t>
  </si>
  <si>
    <t>Category</t>
  </si>
  <si>
    <t>Darshane Dayaratne</t>
  </si>
  <si>
    <r>
      <t xml:space="preserve">The Emirates Group Karting Club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Round 8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27 Sep 20</t>
    </r>
  </si>
  <si>
    <r>
      <t xml:space="preserve">The Emirates Group Karting Club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Round 7 </t>
    </r>
    <r>
      <rPr>
        <sz val="14"/>
        <color indexed="10"/>
        <rFont val="EK03Plain-B01"/>
      </rPr>
      <t>|</t>
    </r>
    <r>
      <rPr>
        <sz val="14"/>
        <rFont val="EK03Plain-B01"/>
      </rPr>
      <t xml:space="preserve"> 31 Aug 20</t>
    </r>
  </si>
  <si>
    <t>PROS</t>
  </si>
  <si>
    <t>1:12.901</t>
  </si>
  <si>
    <t>1:12.767</t>
  </si>
  <si>
    <t>1:13.797</t>
  </si>
  <si>
    <t>1:12.584</t>
  </si>
  <si>
    <t>1:13.108</t>
  </si>
  <si>
    <t>1:12.685</t>
  </si>
  <si>
    <t>1:12.740</t>
  </si>
  <si>
    <t>1:12.932</t>
  </si>
  <si>
    <t>1:12.914</t>
  </si>
  <si>
    <t>1:13.166</t>
  </si>
  <si>
    <t>1:13.062</t>
  </si>
  <si>
    <t>1:12.899</t>
  </si>
  <si>
    <t>1:13.502</t>
  </si>
  <si>
    <t>1:14.906</t>
  </si>
  <si>
    <t>1:13.284</t>
  </si>
  <si>
    <t>1:13.939</t>
  </si>
  <si>
    <t>1:14.296</t>
  </si>
  <si>
    <t>1:14.080</t>
  </si>
  <si>
    <t>1:14.954</t>
  </si>
  <si>
    <t>1:16.862</t>
  </si>
  <si>
    <t>1:14.256</t>
  </si>
  <si>
    <t>1:14.425</t>
  </si>
  <si>
    <t>bonus point edleted due violation</t>
  </si>
  <si>
    <t>1:13.344</t>
  </si>
  <si>
    <t>1:13.827</t>
  </si>
  <si>
    <t>1:14.823</t>
  </si>
  <si>
    <t>1:14.641</t>
  </si>
  <si>
    <t>1:14.524</t>
  </si>
  <si>
    <t>1:15.530</t>
  </si>
  <si>
    <t>1:15.570</t>
  </si>
  <si>
    <t>1:12.829</t>
  </si>
  <si>
    <t>1:12.964</t>
  </si>
  <si>
    <t>1:13.550</t>
  </si>
  <si>
    <t>1:13.291</t>
  </si>
  <si>
    <t>1:13.650</t>
  </si>
  <si>
    <t>1:14.262</t>
  </si>
  <si>
    <t>5s</t>
  </si>
  <si>
    <t>Dangerous driving</t>
  </si>
  <si>
    <t>* If the fastest driver in a race is handed a penalty, the bonus points for the fastest lap will be awarded to the second-fastest driver in that race.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</si>
</sst>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+General"/>
    <numFmt numFmtId="165" formatCode="m:ss.000"/>
    <numFmt numFmtId="166" formatCode="mm:ss.000"/>
  </numFmts>
  <fonts count="54">
    <font>
      <sz val="10"/>
      <name val="Arial"/>
    </font>
    <font>
      <sz val="11"/>
      <color theme="1"/>
      <name val="Franklin Gothic Book"/>
      <family val="2"/>
      <scheme val="minor"/>
    </font>
    <font>
      <sz val="8"/>
      <name val="Arial"/>
      <family val="2"/>
    </font>
    <font>
      <sz val="10"/>
      <name val="EK03Plain-B01"/>
    </font>
    <font>
      <sz val="12"/>
      <name val="EK03Plain-B01"/>
    </font>
    <font>
      <sz val="12"/>
      <color indexed="8"/>
      <name val="EK03Plain-B01"/>
    </font>
    <font>
      <sz val="10"/>
      <color indexed="8"/>
      <name val="EK03Plain-B01"/>
    </font>
    <font>
      <b/>
      <sz val="10"/>
      <color indexed="10"/>
      <name val="EK03Plain-B01"/>
    </font>
    <font>
      <sz val="10"/>
      <name val="Arial"/>
      <family val="2"/>
    </font>
    <font>
      <sz val="12"/>
      <color indexed="16"/>
      <name val="EK03Plain-B01"/>
    </font>
    <font>
      <sz val="8"/>
      <name val="Arial"/>
      <family val="2"/>
    </font>
    <font>
      <sz val="10"/>
      <color indexed="9"/>
      <name val="EK03Plain-B01"/>
    </font>
    <font>
      <b/>
      <sz val="10"/>
      <color indexed="9"/>
      <name val="EK03Plain-B01"/>
    </font>
    <font>
      <b/>
      <sz val="14"/>
      <color indexed="10"/>
      <name val="EK03Plain-B01"/>
    </font>
    <font>
      <sz val="9"/>
      <name val="EK03Plain-B01"/>
    </font>
    <font>
      <sz val="10"/>
      <color indexed="10"/>
      <name val="EK03Plain-B01"/>
    </font>
    <font>
      <sz val="14"/>
      <name val="EK03Plain-B01"/>
    </font>
    <font>
      <sz val="14"/>
      <color indexed="10"/>
      <name val="EK03Plain-B01"/>
    </font>
    <font>
      <sz val="18"/>
      <name val="EK03Plain-B01"/>
    </font>
    <font>
      <b/>
      <sz val="10"/>
      <name val="EK03Plain-B01"/>
    </font>
    <font>
      <b/>
      <sz val="11"/>
      <name val="EK03Plain-B01"/>
    </font>
    <font>
      <u/>
      <sz val="10"/>
      <color theme="10"/>
      <name val="Arial"/>
      <family val="2"/>
    </font>
    <font>
      <u/>
      <sz val="10"/>
      <color indexed="55"/>
      <name val="Arial"/>
      <family val="2"/>
    </font>
    <font>
      <sz val="14"/>
      <color theme="8" tint="-0.499984740745262"/>
      <name val="EK03Plain-B01"/>
    </font>
    <font>
      <b/>
      <sz val="10"/>
      <color theme="8" tint="-0.499984740745262"/>
      <name val="EK03Plain-B01"/>
    </font>
    <font>
      <b/>
      <sz val="12"/>
      <color theme="8" tint="-0.499984740745262"/>
      <name val="EK03Plain-B01"/>
    </font>
    <font>
      <sz val="10"/>
      <color theme="8" tint="-0.499984740745262"/>
      <name val="EK03Plain-B01"/>
    </font>
    <font>
      <b/>
      <sz val="9"/>
      <color theme="8" tint="-0.499984740745262"/>
      <name val="EK03Plain-B01"/>
    </font>
    <font>
      <sz val="8"/>
      <name val="Verdana"/>
      <family val="2"/>
    </font>
    <font>
      <sz val="16"/>
      <color theme="8" tint="-0.499984740745262"/>
      <name val="EK03Plain-B01"/>
    </font>
    <font>
      <sz val="18"/>
      <color theme="8" tint="-0.499984740745262"/>
      <name val="EK03Plain-B01"/>
    </font>
    <font>
      <sz val="8"/>
      <name val="EK03Plain-B01"/>
    </font>
    <font>
      <b/>
      <sz val="12"/>
      <name val="EK03Plain-B01"/>
    </font>
    <font>
      <b/>
      <sz val="8"/>
      <name val="EK03Plain-B01"/>
    </font>
    <font>
      <sz val="8"/>
      <color theme="1"/>
      <name val="EK03Plain-B01"/>
    </font>
    <font>
      <sz val="10"/>
      <color theme="1"/>
      <name val="EK03Plain-B01"/>
    </font>
    <font>
      <u/>
      <sz val="10"/>
      <color theme="11"/>
      <name val="Arial"/>
      <family val="2"/>
    </font>
    <font>
      <b/>
      <sz val="11"/>
      <color theme="0"/>
      <name val="EK03Plain-B01"/>
    </font>
    <font>
      <b/>
      <sz val="10"/>
      <color theme="0"/>
      <name val="EK03Plain-B01"/>
    </font>
    <font>
      <sz val="10"/>
      <color theme="0" tint="-0.249977111117893"/>
      <name val="EK03Plain-B01"/>
    </font>
    <font>
      <b/>
      <sz val="10"/>
      <color theme="1"/>
      <name val="EK03Plain-B01"/>
    </font>
    <font>
      <b/>
      <sz val="11"/>
      <color theme="1"/>
      <name val="EK03Plain-B01"/>
    </font>
    <font>
      <sz val="10"/>
      <color theme="0"/>
      <name val="EK03Plain-B01"/>
    </font>
    <font>
      <b/>
      <sz val="11"/>
      <color theme="8" tint="-0.499984740745262"/>
      <name val="EK03Plain-B01"/>
    </font>
    <font>
      <sz val="11"/>
      <name val="EK03Plain-B01"/>
    </font>
    <font>
      <sz val="9"/>
      <color rgb="FFFF0000"/>
      <name val="EK03Plain-B01"/>
    </font>
    <font>
      <sz val="10"/>
      <color rgb="FFFF0000"/>
      <name val="EK03Plain-B01"/>
    </font>
    <font>
      <b/>
      <sz val="10"/>
      <name val="EK03Plain-M02"/>
    </font>
    <font>
      <sz val="10"/>
      <name val="EK03Plain-M02"/>
    </font>
    <font>
      <sz val="10"/>
      <color theme="1"/>
      <name val="EK03Plain-M02"/>
    </font>
    <font>
      <sz val="10"/>
      <color theme="1"/>
      <name val="EK03Plain-B02"/>
    </font>
    <font>
      <sz val="12"/>
      <name val="Helvetica"/>
      <family val="2"/>
    </font>
    <font>
      <sz val="12"/>
      <name val="EK03Plain-B02"/>
    </font>
    <font>
      <sz val="10"/>
      <color theme="0"/>
      <name val="EK03Plain-M0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58"/>
      </patternFill>
    </fill>
    <fill>
      <patternFill patternType="solid">
        <fgColor indexed="8"/>
        <bgColor indexed="58"/>
      </patternFill>
    </fill>
    <fill>
      <patternFill patternType="solid">
        <fgColor indexed="47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58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CC6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75">
    <xf numFmtId="0" fontId="0" fillId="0" borderId="0"/>
    <xf numFmtId="0" fontId="8" fillId="0" borderId="0"/>
    <xf numFmtId="0" fontId="1" fillId="0" borderId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6" fillId="0" borderId="0" applyNumberFormat="0" applyFill="0" applyBorder="0" applyAlignment="0" applyProtection="0"/>
  </cellStyleXfs>
  <cellXfs count="266">
    <xf numFmtId="0" fontId="0" fillId="0" borderId="0" xfId="0"/>
    <xf numFmtId="0" fontId="3" fillId="0" borderId="31" xfId="0" applyFont="1" applyBorder="1" applyAlignment="1">
      <alignment vertical="center"/>
    </xf>
    <xf numFmtId="0" fontId="3" fillId="0" borderId="31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1" fillId="10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3" fillId="11" borderId="0" xfId="0" applyFont="1" applyFill="1" applyBorder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3" fillId="11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3" fillId="6" borderId="0" xfId="0" applyFont="1" applyFill="1" applyBorder="1" applyAlignment="1">
      <alignment horizontal="center" vertical="center"/>
    </xf>
    <xf numFmtId="0" fontId="3" fillId="7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vertical="center" wrapText="1"/>
    </xf>
    <xf numFmtId="0" fontId="3" fillId="5" borderId="0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5" borderId="14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49" fontId="14" fillId="0" borderId="8" xfId="0" applyNumberFormat="1" applyFont="1" applyFill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49" fontId="14" fillId="0" borderId="8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164" fontId="12" fillId="4" borderId="1" xfId="0" applyNumberFormat="1" applyFont="1" applyFill="1" applyBorder="1" applyAlignment="1">
      <alignment horizontal="center" vertical="center"/>
    </xf>
    <xf numFmtId="49" fontId="14" fillId="0" borderId="15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6" borderId="0" xfId="0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9" fillId="0" borderId="1" xfId="0" applyFont="1" applyBorder="1" applyAlignment="1">
      <alignment vertical="center"/>
    </xf>
    <xf numFmtId="0" fontId="19" fillId="0" borderId="17" xfId="0" applyFont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26" fillId="6" borderId="38" xfId="0" applyFont="1" applyFill="1" applyBorder="1" applyAlignment="1">
      <alignment vertical="center"/>
    </xf>
    <xf numFmtId="0" fontId="26" fillId="8" borderId="38" xfId="0" applyFont="1" applyFill="1" applyBorder="1" applyAlignment="1">
      <alignment vertical="center"/>
    </xf>
    <xf numFmtId="0" fontId="24" fillId="13" borderId="38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left" vertical="center"/>
    </xf>
    <xf numFmtId="0" fontId="3" fillId="0" borderId="38" xfId="0" applyFont="1" applyFill="1" applyBorder="1" applyAlignment="1">
      <alignment horizontal="center" vertical="center"/>
    </xf>
    <xf numFmtId="0" fontId="3" fillId="6" borderId="38" xfId="0" applyFont="1" applyFill="1" applyBorder="1" applyAlignment="1">
      <alignment vertical="center"/>
    </xf>
    <xf numFmtId="0" fontId="3" fillId="8" borderId="38" xfId="0" applyFont="1" applyFill="1" applyBorder="1" applyAlignment="1">
      <alignment vertical="center"/>
    </xf>
    <xf numFmtId="0" fontId="24" fillId="13" borderId="6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vertical="center"/>
    </xf>
    <xf numFmtId="0" fontId="19" fillId="16" borderId="32" xfId="0" applyFont="1" applyFill="1" applyBorder="1" applyAlignment="1">
      <alignment horizontal="center" vertical="center"/>
    </xf>
    <xf numFmtId="0" fontId="19" fillId="15" borderId="1" xfId="0" applyFont="1" applyFill="1" applyBorder="1" applyAlignment="1">
      <alignment vertical="center"/>
    </xf>
    <xf numFmtId="0" fontId="19" fillId="15" borderId="1" xfId="0" applyFont="1" applyFill="1" applyBorder="1" applyAlignment="1">
      <alignment horizontal="center" vertical="center"/>
    </xf>
    <xf numFmtId="0" fontId="38" fillId="16" borderId="1" xfId="0" applyFont="1" applyFill="1" applyBorder="1" applyAlignment="1">
      <alignment vertical="center"/>
    </xf>
    <xf numFmtId="0" fontId="38" fillId="16" borderId="1" xfId="0" applyFont="1" applyFill="1" applyBorder="1" applyAlignment="1">
      <alignment horizontal="center" vertical="center"/>
    </xf>
    <xf numFmtId="0" fontId="19" fillId="14" borderId="38" xfId="0" applyFont="1" applyFill="1" applyBorder="1" applyAlignment="1">
      <alignment horizontal="center" vertical="center" wrapText="1"/>
    </xf>
    <xf numFmtId="0" fontId="39" fillId="0" borderId="38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vertical="center" wrapText="1"/>
    </xf>
    <xf numFmtId="0" fontId="6" fillId="3" borderId="38" xfId="0" applyFont="1" applyFill="1" applyBorder="1" applyAlignment="1">
      <alignment horizontal="center" vertical="center" wrapText="1"/>
    </xf>
    <xf numFmtId="49" fontId="14" fillId="0" borderId="38" xfId="0" applyNumberFormat="1" applyFont="1" applyBorder="1" applyAlignment="1">
      <alignment horizontal="center" vertical="center"/>
    </xf>
    <xf numFmtId="49" fontId="14" fillId="0" borderId="31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vertical="center"/>
    </xf>
    <xf numFmtId="0" fontId="3" fillId="8" borderId="33" xfId="0" applyFont="1" applyFill="1" applyBorder="1" applyAlignment="1">
      <alignment horizontal="center" vertical="center"/>
    </xf>
    <xf numFmtId="0" fontId="3" fillId="6" borderId="16" xfId="0" applyFont="1" applyFill="1" applyBorder="1" applyAlignment="1">
      <alignment horizontal="center" vertical="center"/>
    </xf>
    <xf numFmtId="0" fontId="3" fillId="8" borderId="34" xfId="0" applyFont="1" applyFill="1" applyBorder="1" applyAlignment="1">
      <alignment horizontal="center" vertical="center"/>
    </xf>
    <xf numFmtId="0" fontId="3" fillId="6" borderId="39" xfId="0" applyFont="1" applyFill="1" applyBorder="1" applyAlignment="1">
      <alignment horizontal="center" vertical="center"/>
    </xf>
    <xf numFmtId="0" fontId="3" fillId="8" borderId="0" xfId="0" applyFont="1" applyFill="1" applyBorder="1" applyAlignment="1">
      <alignment horizontal="center" vertical="center"/>
    </xf>
    <xf numFmtId="0" fontId="3" fillId="6" borderId="12" xfId="0" applyFont="1" applyFill="1" applyBorder="1" applyAlignment="1">
      <alignment horizontal="center" vertical="center"/>
    </xf>
    <xf numFmtId="0" fontId="3" fillId="8" borderId="39" xfId="0" applyFont="1" applyFill="1" applyBorder="1" applyAlignment="1">
      <alignment horizontal="center" vertical="center"/>
    </xf>
    <xf numFmtId="0" fontId="3" fillId="8" borderId="12" xfId="0" applyFont="1" applyFill="1" applyBorder="1" applyAlignment="1">
      <alignment horizontal="center" vertical="center"/>
    </xf>
    <xf numFmtId="0" fontId="3" fillId="6" borderId="17" xfId="0" applyFont="1" applyFill="1" applyBorder="1" applyAlignment="1">
      <alignment horizontal="center" vertical="center"/>
    </xf>
    <xf numFmtId="0" fontId="3" fillId="8" borderId="9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164" fontId="12" fillId="4" borderId="6" xfId="0" applyNumberFormat="1" applyFont="1" applyFill="1" applyBorder="1" applyAlignment="1">
      <alignment horizontal="center" vertical="center"/>
    </xf>
    <xf numFmtId="0" fontId="32" fillId="14" borderId="38" xfId="0" applyFont="1" applyFill="1" applyBorder="1" applyAlignment="1">
      <alignment horizontal="center" vertical="center" wrapText="1"/>
    </xf>
    <xf numFmtId="0" fontId="32" fillId="14" borderId="38" xfId="0" applyFont="1" applyFill="1" applyBorder="1" applyAlignment="1">
      <alignment vertical="center"/>
    </xf>
    <xf numFmtId="0" fontId="19" fillId="14" borderId="38" xfId="0" applyFont="1" applyFill="1" applyBorder="1" applyAlignment="1">
      <alignment horizontal="center" vertical="center"/>
    </xf>
    <xf numFmtId="0" fontId="3" fillId="14" borderId="38" xfId="0" applyFont="1" applyFill="1" applyBorder="1" applyAlignment="1">
      <alignment horizontal="center" vertical="center"/>
    </xf>
    <xf numFmtId="0" fontId="35" fillId="14" borderId="38" xfId="0" applyFont="1" applyFill="1" applyBorder="1" applyAlignment="1">
      <alignment horizontal="center" vertical="center"/>
    </xf>
    <xf numFmtId="0" fontId="19" fillId="0" borderId="38" xfId="0" applyFont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 wrapText="1"/>
    </xf>
    <xf numFmtId="164" fontId="12" fillId="4" borderId="38" xfId="0" applyNumberFormat="1" applyFont="1" applyFill="1" applyBorder="1" applyAlignment="1">
      <alignment horizontal="center" vertical="center"/>
    </xf>
    <xf numFmtId="0" fontId="38" fillId="16" borderId="38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8" borderId="17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3" fillId="8" borderId="10" xfId="0" applyFont="1" applyFill="1" applyBorder="1" applyAlignment="1">
      <alignment horizontal="center" vertical="center"/>
    </xf>
    <xf numFmtId="0" fontId="19" fillId="0" borderId="38" xfId="0" applyFont="1" applyFill="1" applyBorder="1" applyAlignment="1">
      <alignment horizontal="center" vertical="center"/>
    </xf>
    <xf numFmtId="0" fontId="42" fillId="16" borderId="38" xfId="0" applyFont="1" applyFill="1" applyBorder="1" applyAlignment="1">
      <alignment horizontal="center" vertical="center"/>
    </xf>
    <xf numFmtId="0" fontId="38" fillId="16" borderId="32" xfId="0" applyFont="1" applyFill="1" applyBorder="1" applyAlignment="1">
      <alignment horizontal="center" vertical="center"/>
    </xf>
    <xf numFmtId="0" fontId="43" fillId="13" borderId="38" xfId="0" applyFont="1" applyFill="1" applyBorder="1" applyAlignment="1">
      <alignment horizontal="center" vertical="center"/>
    </xf>
    <xf numFmtId="0" fontId="44" fillId="0" borderId="38" xfId="0" applyFont="1" applyFill="1" applyBorder="1" applyAlignment="1">
      <alignment horizontal="left" vertical="center"/>
    </xf>
    <xf numFmtId="0" fontId="44" fillId="0" borderId="38" xfId="0" applyFont="1" applyFill="1" applyBorder="1" applyAlignment="1">
      <alignment horizontal="center" vertical="center"/>
    </xf>
    <xf numFmtId="0" fontId="44" fillId="6" borderId="38" xfId="0" applyFont="1" applyFill="1" applyBorder="1" applyAlignment="1">
      <alignment vertical="center"/>
    </xf>
    <xf numFmtId="0" fontId="44" fillId="8" borderId="38" xfId="0" applyFont="1" applyFill="1" applyBorder="1" applyAlignment="1">
      <alignment vertical="center"/>
    </xf>
    <xf numFmtId="0" fontId="43" fillId="13" borderId="6" xfId="0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vertical="center" wrapText="1"/>
    </xf>
    <xf numFmtId="49" fontId="3" fillId="2" borderId="17" xfId="0" applyNumberFormat="1" applyFont="1" applyFill="1" applyBorder="1" applyAlignment="1">
      <alignment horizontal="center" vertical="center" wrapText="1"/>
    </xf>
    <xf numFmtId="49" fontId="14" fillId="2" borderId="17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vertical="center" wrapText="1"/>
    </xf>
    <xf numFmtId="49" fontId="14" fillId="2" borderId="1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14" fillId="2" borderId="15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30" xfId="0" applyNumberFormat="1" applyFont="1" applyFill="1" applyBorder="1" applyAlignment="1">
      <alignment horizontal="center" vertical="center" wrapText="1"/>
    </xf>
    <xf numFmtId="49" fontId="14" fillId="2" borderId="30" xfId="0" applyNumberFormat="1" applyFont="1" applyFill="1" applyBorder="1" applyAlignment="1">
      <alignment horizontal="center" vertical="center" wrapText="1"/>
    </xf>
    <xf numFmtId="49" fontId="14" fillId="2" borderId="1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5" fillId="15" borderId="38" xfId="0" applyFont="1" applyFill="1" applyBorder="1" applyAlignment="1">
      <alignment horizontal="center" vertical="center"/>
    </xf>
    <xf numFmtId="0" fontId="40" fillId="15" borderId="32" xfId="0" applyFont="1" applyFill="1" applyBorder="1" applyAlignment="1">
      <alignment horizontal="center" vertical="center"/>
    </xf>
    <xf numFmtId="0" fontId="40" fillId="17" borderId="38" xfId="0" applyFont="1" applyFill="1" applyBorder="1" applyAlignment="1">
      <alignment horizontal="center" vertical="center"/>
    </xf>
    <xf numFmtId="0" fontId="35" fillId="17" borderId="38" xfId="0" applyFont="1" applyFill="1" applyBorder="1" applyAlignment="1">
      <alignment horizontal="center" vertical="center"/>
    </xf>
    <xf numFmtId="0" fontId="40" fillId="17" borderId="32" xfId="0" applyFont="1" applyFill="1" applyBorder="1" applyAlignment="1">
      <alignment horizontal="center" vertical="center"/>
    </xf>
    <xf numFmtId="165" fontId="3" fillId="0" borderId="31" xfId="0" applyNumberFormat="1" applyFont="1" applyFill="1" applyBorder="1" applyAlignment="1">
      <alignment horizontal="center" vertical="center"/>
    </xf>
    <xf numFmtId="0" fontId="3" fillId="18" borderId="32" xfId="0" applyFont="1" applyFill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center" vertical="center" wrapText="1"/>
    </xf>
    <xf numFmtId="165" fontId="3" fillId="2" borderId="30" xfId="0" applyNumberFormat="1" applyFont="1" applyFill="1" applyBorder="1" applyAlignment="1">
      <alignment horizontal="center" vertical="center" wrapText="1"/>
    </xf>
    <xf numFmtId="49" fontId="45" fillId="0" borderId="8" xfId="0" applyNumberFormat="1" applyFont="1" applyFill="1" applyBorder="1" applyAlignment="1">
      <alignment horizontal="center" vertical="center"/>
    </xf>
    <xf numFmtId="0" fontId="46" fillId="0" borderId="8" xfId="0" applyFont="1" applyBorder="1" applyAlignment="1">
      <alignment horizontal="center" vertical="center"/>
    </xf>
    <xf numFmtId="49" fontId="45" fillId="0" borderId="8" xfId="0" applyNumberFormat="1" applyFont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49" fontId="46" fillId="0" borderId="8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49" fontId="3" fillId="2" borderId="15" xfId="0" applyNumberFormat="1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49" fontId="3" fillId="2" borderId="13" xfId="0" applyNumberFormat="1" applyFont="1" applyFill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/>
    </xf>
    <xf numFmtId="49" fontId="3" fillId="0" borderId="38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1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40" fillId="19" borderId="1" xfId="0" applyFont="1" applyFill="1" applyBorder="1" applyAlignment="1">
      <alignment vertical="center"/>
    </xf>
    <xf numFmtId="0" fontId="40" fillId="19" borderId="1" xfId="0" applyFont="1" applyFill="1" applyBorder="1" applyAlignment="1">
      <alignment horizontal="center" vertical="center"/>
    </xf>
    <xf numFmtId="0" fontId="19" fillId="0" borderId="38" xfId="0" applyFont="1" applyBorder="1" applyAlignment="1">
      <alignment vertical="center"/>
    </xf>
    <xf numFmtId="0" fontId="48" fillId="0" borderId="38" xfId="0" applyFont="1" applyBorder="1"/>
    <xf numFmtId="0" fontId="49" fillId="0" borderId="38" xfId="0" applyFont="1" applyBorder="1" applyAlignment="1">
      <alignment vertical="center"/>
    </xf>
    <xf numFmtId="165" fontId="6" fillId="3" borderId="38" xfId="0" applyNumberFormat="1" applyFont="1" applyFill="1" applyBorder="1" applyAlignment="1">
      <alignment horizontal="center" vertical="center" wrapText="1"/>
    </xf>
    <xf numFmtId="165" fontId="3" fillId="0" borderId="31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vertical="center"/>
    </xf>
    <xf numFmtId="0" fontId="3" fillId="0" borderId="0" xfId="0" applyFont="1" applyFill="1" applyBorder="1" applyAlignment="1">
      <alignment vertical="center"/>
    </xf>
    <xf numFmtId="166" fontId="3" fillId="0" borderId="31" xfId="0" applyNumberFormat="1" applyFont="1" applyFill="1" applyBorder="1" applyAlignment="1">
      <alignment horizontal="center" vertical="center"/>
    </xf>
    <xf numFmtId="166" fontId="3" fillId="0" borderId="31" xfId="0" applyNumberFormat="1" applyFont="1" applyBorder="1" applyAlignment="1">
      <alignment horizontal="center" vertical="center"/>
    </xf>
    <xf numFmtId="0" fontId="50" fillId="0" borderId="38" xfId="0" applyFont="1" applyBorder="1" applyAlignment="1">
      <alignment vertical="center"/>
    </xf>
    <xf numFmtId="0" fontId="3" fillId="21" borderId="32" xfId="0" applyFont="1" applyFill="1" applyBorder="1" applyAlignment="1">
      <alignment horizontal="center" vertical="center" wrapText="1"/>
    </xf>
    <xf numFmtId="0" fontId="38" fillId="21" borderId="38" xfId="0" applyFont="1" applyFill="1" applyBorder="1" applyAlignment="1">
      <alignment horizontal="center" vertical="center"/>
    </xf>
    <xf numFmtId="0" fontId="42" fillId="21" borderId="38" xfId="0" applyFont="1" applyFill="1" applyBorder="1" applyAlignment="1">
      <alignment horizontal="center" vertical="center"/>
    </xf>
    <xf numFmtId="0" fontId="3" fillId="21" borderId="38" xfId="0" applyFont="1" applyFill="1" applyBorder="1" applyAlignment="1">
      <alignment vertical="center"/>
    </xf>
    <xf numFmtId="0" fontId="3" fillId="21" borderId="38" xfId="0" applyFont="1" applyFill="1" applyBorder="1" applyAlignment="1">
      <alignment horizontal="center" vertical="center"/>
    </xf>
    <xf numFmtId="0" fontId="39" fillId="21" borderId="38" xfId="0" applyFont="1" applyFill="1" applyBorder="1" applyAlignment="1">
      <alignment horizontal="center" vertical="center"/>
    </xf>
    <xf numFmtId="0" fontId="19" fillId="21" borderId="38" xfId="0" applyFont="1" applyFill="1" applyBorder="1" applyAlignment="1">
      <alignment horizontal="center" vertical="center"/>
    </xf>
    <xf numFmtId="0" fontId="40" fillId="21" borderId="38" xfId="0" applyFont="1" applyFill="1" applyBorder="1" applyAlignment="1">
      <alignment horizontal="center" vertical="center"/>
    </xf>
    <xf numFmtId="0" fontId="35" fillId="21" borderId="38" xfId="0" applyFont="1" applyFill="1" applyBorder="1" applyAlignment="1">
      <alignment horizontal="center" vertical="center"/>
    </xf>
    <xf numFmtId="0" fontId="3" fillId="21" borderId="1" xfId="0" applyFont="1" applyFill="1" applyBorder="1" applyAlignment="1">
      <alignment vertical="center"/>
    </xf>
    <xf numFmtId="0" fontId="3" fillId="21" borderId="17" xfId="0" applyFont="1" applyFill="1" applyBorder="1" applyAlignment="1">
      <alignment horizontal="center" vertical="center"/>
    </xf>
    <xf numFmtId="0" fontId="19" fillId="21" borderId="17" xfId="0" applyFont="1" applyFill="1" applyBorder="1" applyAlignment="1">
      <alignment horizontal="center" vertical="center"/>
    </xf>
    <xf numFmtId="0" fontId="48" fillId="22" borderId="0" xfId="0" applyFont="1" applyFill="1" applyBorder="1" applyAlignment="1">
      <alignment vertical="center"/>
    </xf>
    <xf numFmtId="0" fontId="48" fillId="19" borderId="0" xfId="0" applyFont="1" applyFill="1" applyBorder="1" applyAlignment="1">
      <alignment vertical="center"/>
    </xf>
    <xf numFmtId="0" fontId="48" fillId="0" borderId="38" xfId="0" applyFont="1" applyFill="1" applyBorder="1" applyAlignment="1">
      <alignment vertical="center"/>
    </xf>
    <xf numFmtId="0" fontId="48" fillId="0" borderId="38" xfId="0" applyFont="1" applyBorder="1" applyAlignment="1">
      <alignment vertical="center"/>
    </xf>
    <xf numFmtId="49" fontId="45" fillId="0" borderId="1" xfId="0" applyNumberFormat="1" applyFont="1" applyBorder="1" applyAlignment="1">
      <alignment horizontal="center" vertical="center"/>
    </xf>
    <xf numFmtId="0" fontId="48" fillId="0" borderId="38" xfId="0" applyFont="1" applyFill="1" applyBorder="1" applyAlignment="1">
      <alignment horizontal="center" vertical="center"/>
    </xf>
    <xf numFmtId="0" fontId="48" fillId="0" borderId="0" xfId="0" applyFont="1" applyAlignment="1">
      <alignment vertical="center"/>
    </xf>
    <xf numFmtId="0" fontId="48" fillId="0" borderId="0" xfId="0" applyFont="1" applyAlignment="1">
      <alignment horizontal="center" vertical="center"/>
    </xf>
    <xf numFmtId="0" fontId="48" fillId="0" borderId="38" xfId="0" applyFont="1" applyBorder="1" applyAlignment="1">
      <alignment horizontal="center" vertical="center"/>
    </xf>
    <xf numFmtId="0" fontId="48" fillId="0" borderId="38" xfId="0" applyFont="1" applyFill="1" applyBorder="1" applyAlignment="1">
      <alignment horizontal="left" vertical="center"/>
    </xf>
    <xf numFmtId="0" fontId="48" fillId="0" borderId="38" xfId="0" applyFont="1" applyBorder="1" applyAlignment="1">
      <alignment horizontal="left" vertical="center"/>
    </xf>
    <xf numFmtId="49" fontId="45" fillId="0" borderId="15" xfId="0" applyNumberFormat="1" applyFont="1" applyBorder="1" applyAlignment="1">
      <alignment horizontal="center" vertical="center"/>
    </xf>
    <xf numFmtId="0" fontId="51" fillId="0" borderId="0" xfId="0" applyFont="1"/>
    <xf numFmtId="0" fontId="52" fillId="0" borderId="0" xfId="0" applyFont="1"/>
    <xf numFmtId="0" fontId="53" fillId="16" borderId="0" xfId="0" applyFont="1" applyFill="1" applyBorder="1" applyAlignment="1">
      <alignment vertical="center"/>
    </xf>
    <xf numFmtId="0" fontId="47" fillId="0" borderId="0" xfId="0" applyFont="1" applyAlignment="1">
      <alignment vertical="center"/>
    </xf>
    <xf numFmtId="0" fontId="16" fillId="14" borderId="33" xfId="0" applyFont="1" applyFill="1" applyBorder="1" applyAlignment="1">
      <alignment horizontal="center" vertical="center" wrapText="1"/>
    </xf>
    <xf numFmtId="0" fontId="16" fillId="14" borderId="16" xfId="0" applyFont="1" applyFill="1" applyBorder="1" applyAlignment="1">
      <alignment horizontal="center" vertical="center" wrapText="1"/>
    </xf>
    <xf numFmtId="0" fontId="16" fillId="14" borderId="34" xfId="0" applyFont="1" applyFill="1" applyBorder="1" applyAlignment="1">
      <alignment horizontal="center" vertical="center" wrapText="1"/>
    </xf>
    <xf numFmtId="0" fontId="16" fillId="14" borderId="17" xfId="0" applyFont="1" applyFill="1" applyBorder="1" applyAlignment="1">
      <alignment horizontal="center" vertical="center" wrapText="1"/>
    </xf>
    <xf numFmtId="0" fontId="16" fillId="14" borderId="9" xfId="0" applyFont="1" applyFill="1" applyBorder="1" applyAlignment="1">
      <alignment horizontal="center" vertical="center" wrapText="1"/>
    </xf>
    <xf numFmtId="0" fontId="16" fillId="14" borderId="10" xfId="0" applyFont="1" applyFill="1" applyBorder="1" applyAlignment="1">
      <alignment horizontal="center" vertical="center" wrapText="1"/>
    </xf>
    <xf numFmtId="49" fontId="16" fillId="14" borderId="31" xfId="0" applyNumberFormat="1" applyFont="1" applyFill="1" applyBorder="1" applyAlignment="1">
      <alignment horizontal="center" vertical="center" wrapText="1"/>
    </xf>
    <xf numFmtId="49" fontId="16" fillId="14" borderId="35" xfId="0" applyNumberFormat="1" applyFont="1" applyFill="1" applyBorder="1" applyAlignment="1">
      <alignment horizontal="center" vertical="center"/>
    </xf>
    <xf numFmtId="49" fontId="16" fillId="14" borderId="36" xfId="0" applyNumberFormat="1" applyFont="1" applyFill="1" applyBorder="1" applyAlignment="1">
      <alignment horizontal="center" vertical="center"/>
    </xf>
    <xf numFmtId="16" fontId="34" fillId="14" borderId="31" xfId="0" applyNumberFormat="1" applyFont="1" applyFill="1" applyBorder="1" applyAlignment="1">
      <alignment horizontal="center" vertical="center"/>
    </xf>
    <xf numFmtId="16" fontId="34" fillId="14" borderId="35" xfId="0" applyNumberFormat="1" applyFont="1" applyFill="1" applyBorder="1" applyAlignment="1">
      <alignment horizontal="center" vertical="center"/>
    </xf>
    <xf numFmtId="16" fontId="34" fillId="14" borderId="36" xfId="0" applyNumberFormat="1" applyFont="1" applyFill="1" applyBorder="1" applyAlignment="1">
      <alignment horizontal="center" vertical="center"/>
    </xf>
    <xf numFmtId="16" fontId="31" fillId="14" borderId="31" xfId="0" applyNumberFormat="1" applyFont="1" applyFill="1" applyBorder="1" applyAlignment="1">
      <alignment horizontal="center" vertical="center"/>
    </xf>
    <xf numFmtId="16" fontId="31" fillId="14" borderId="36" xfId="0" applyNumberFormat="1" applyFont="1" applyFill="1" applyBorder="1" applyAlignment="1">
      <alignment horizontal="center" vertical="center"/>
    </xf>
    <xf numFmtId="16" fontId="31" fillId="14" borderId="35" xfId="0" applyNumberFormat="1" applyFont="1" applyFill="1" applyBorder="1" applyAlignment="1">
      <alignment horizontal="center" vertical="center"/>
    </xf>
    <xf numFmtId="49" fontId="16" fillId="14" borderId="35" xfId="0" applyNumberFormat="1" applyFont="1" applyFill="1" applyBorder="1" applyAlignment="1">
      <alignment horizontal="center" vertical="center" wrapText="1"/>
    </xf>
    <xf numFmtId="49" fontId="16" fillId="14" borderId="36" xfId="0" applyNumberFormat="1" applyFont="1" applyFill="1" applyBorder="1" applyAlignment="1">
      <alignment horizontal="center" vertical="center" wrapText="1"/>
    </xf>
    <xf numFmtId="49" fontId="16" fillId="14" borderId="31" xfId="0" applyNumberFormat="1" applyFont="1" applyFill="1" applyBorder="1" applyAlignment="1" applyProtection="1">
      <alignment horizontal="center" vertical="center" wrapText="1"/>
      <protection locked="0"/>
    </xf>
    <xf numFmtId="49" fontId="16" fillId="14" borderId="35" xfId="0" applyNumberFormat="1" applyFont="1" applyFill="1" applyBorder="1" applyAlignment="1" applyProtection="1">
      <alignment horizontal="center" vertical="center"/>
      <protection locked="0"/>
    </xf>
    <xf numFmtId="49" fontId="16" fillId="14" borderId="36" xfId="0" applyNumberFormat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 applyBorder="1" applyAlignment="1">
      <alignment horizontal="center" vertical="center"/>
    </xf>
    <xf numFmtId="0" fontId="14" fillId="11" borderId="9" xfId="0" applyFont="1" applyFill="1" applyBorder="1" applyAlignment="1">
      <alignment horizontal="center" vertical="center"/>
    </xf>
    <xf numFmtId="0" fontId="3" fillId="14" borderId="18" xfId="0" applyFont="1" applyFill="1" applyBorder="1" applyAlignment="1">
      <alignment horizontal="center" vertical="center" wrapText="1"/>
    </xf>
    <xf numFmtId="0" fontId="3" fillId="14" borderId="19" xfId="0" applyFont="1" applyFill="1" applyBorder="1" applyAlignment="1">
      <alignment horizontal="center" vertical="center" wrapText="1"/>
    </xf>
    <xf numFmtId="0" fontId="3" fillId="14" borderId="6" xfId="0" applyFont="1" applyFill="1" applyBorder="1" applyAlignment="1">
      <alignment horizontal="center" vertical="center" wrapText="1"/>
    </xf>
    <xf numFmtId="0" fontId="13" fillId="11" borderId="0" xfId="0" applyFont="1" applyFill="1" applyAlignment="1">
      <alignment horizontal="center" vertical="center"/>
    </xf>
    <xf numFmtId="0" fontId="26" fillId="20" borderId="33" xfId="0" applyFont="1" applyFill="1" applyBorder="1" applyAlignment="1">
      <alignment horizontal="center" vertical="center"/>
    </xf>
    <xf numFmtId="0" fontId="26" fillId="20" borderId="16" xfId="0" applyFont="1" applyFill="1" applyBorder="1" applyAlignment="1">
      <alignment horizontal="center" vertical="center"/>
    </xf>
    <xf numFmtId="0" fontId="26" fillId="20" borderId="34" xfId="0" applyFont="1" applyFill="1" applyBorder="1" applyAlignment="1">
      <alignment horizontal="center" vertical="center"/>
    </xf>
    <xf numFmtId="0" fontId="26" fillId="20" borderId="0" xfId="0" applyFont="1" applyFill="1" applyBorder="1" applyAlignment="1">
      <alignment horizontal="center" vertical="center"/>
    </xf>
    <xf numFmtId="0" fontId="26" fillId="20" borderId="12" xfId="0" applyFont="1" applyFill="1" applyBorder="1" applyAlignment="1">
      <alignment horizontal="center" vertical="center"/>
    </xf>
    <xf numFmtId="0" fontId="26" fillId="20" borderId="9" xfId="0" applyFont="1" applyFill="1" applyBorder="1" applyAlignment="1">
      <alignment horizontal="center" vertical="center"/>
    </xf>
    <xf numFmtId="0" fontId="26" fillId="20" borderId="10" xfId="0" applyFont="1" applyFill="1" applyBorder="1" applyAlignment="1">
      <alignment horizontal="center" vertical="center"/>
    </xf>
    <xf numFmtId="0" fontId="19" fillId="14" borderId="37" xfId="0" applyFont="1" applyFill="1" applyBorder="1" applyAlignment="1">
      <alignment horizontal="center" vertical="center" wrapText="1"/>
    </xf>
    <xf numFmtId="0" fontId="19" fillId="14" borderId="19" xfId="0" applyFont="1" applyFill="1" applyBorder="1" applyAlignment="1">
      <alignment horizontal="center" vertical="center" wrapText="1"/>
    </xf>
    <xf numFmtId="0" fontId="19" fillId="14" borderId="6" xfId="0" applyFont="1" applyFill="1" applyBorder="1" applyAlignment="1">
      <alignment horizontal="center" vertical="center" wrapText="1"/>
    </xf>
    <xf numFmtId="0" fontId="26" fillId="12" borderId="38" xfId="0" applyFont="1" applyFill="1" applyBorder="1" applyAlignment="1">
      <alignment horizontal="center" vertical="center"/>
    </xf>
    <xf numFmtId="0" fontId="25" fillId="13" borderId="38" xfId="0" applyFont="1" applyFill="1" applyBorder="1" applyAlignment="1">
      <alignment horizontal="center" vertical="center"/>
    </xf>
    <xf numFmtId="0" fontId="25" fillId="13" borderId="38" xfId="0" applyFont="1" applyFill="1" applyBorder="1" applyAlignment="1">
      <alignment horizontal="left" vertical="center"/>
    </xf>
    <xf numFmtId="0" fontId="27" fillId="13" borderId="38" xfId="0" applyFont="1" applyFill="1" applyBorder="1" applyAlignment="1">
      <alignment horizontal="center" vertical="center" wrapText="1"/>
    </xf>
    <xf numFmtId="0" fontId="29" fillId="13" borderId="31" xfId="0" applyFont="1" applyFill="1" applyBorder="1" applyAlignment="1">
      <alignment horizontal="center" vertical="center"/>
    </xf>
    <xf numFmtId="0" fontId="29" fillId="13" borderId="35" xfId="0" applyFont="1" applyFill="1" applyBorder="1" applyAlignment="1">
      <alignment horizontal="center" vertical="center"/>
    </xf>
    <xf numFmtId="0" fontId="30" fillId="2" borderId="17" xfId="0" applyFont="1" applyFill="1" applyBorder="1" applyAlignment="1">
      <alignment horizontal="center" vertical="center"/>
    </xf>
    <xf numFmtId="0" fontId="30" fillId="2" borderId="9" xfId="0" applyFont="1" applyFill="1" applyBorder="1" applyAlignment="1">
      <alignment horizontal="center" vertical="center"/>
    </xf>
    <xf numFmtId="0" fontId="23" fillId="13" borderId="31" xfId="0" applyFont="1" applyFill="1" applyBorder="1" applyAlignment="1">
      <alignment horizontal="center" vertical="center"/>
    </xf>
    <xf numFmtId="0" fontId="23" fillId="13" borderId="35" xfId="0" applyFont="1" applyFill="1" applyBorder="1" applyAlignment="1">
      <alignment horizontal="center" vertical="center"/>
    </xf>
    <xf numFmtId="0" fontId="23" fillId="13" borderId="38" xfId="0" applyFont="1" applyFill="1" applyBorder="1" applyAlignment="1">
      <alignment horizontal="center" vertical="center"/>
    </xf>
    <xf numFmtId="0" fontId="26" fillId="12" borderId="17" xfId="0" applyFont="1" applyFill="1" applyBorder="1" applyAlignment="1">
      <alignment horizontal="center" vertical="center"/>
    </xf>
    <xf numFmtId="0" fontId="26" fillId="12" borderId="9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15" borderId="1" xfId="0" applyFont="1" applyFill="1" applyBorder="1" applyAlignment="1">
      <alignment horizontal="center" vertical="center"/>
    </xf>
    <xf numFmtId="0" fontId="37" fillId="16" borderId="1" xfId="0" applyFont="1" applyFill="1" applyBorder="1" applyAlignment="1">
      <alignment horizontal="center" vertical="center"/>
    </xf>
    <xf numFmtId="0" fontId="41" fillId="19" borderId="1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9" fillId="5" borderId="24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3" fillId="9" borderId="26" xfId="0" applyFont="1" applyFill="1" applyBorder="1" applyAlignment="1">
      <alignment horizontal="center" vertical="center"/>
    </xf>
    <xf numFmtId="0" fontId="3" fillId="9" borderId="27" xfId="0" applyFont="1" applyFill="1" applyBorder="1" applyAlignment="1">
      <alignment horizontal="center" vertical="center"/>
    </xf>
    <xf numFmtId="0" fontId="3" fillId="9" borderId="29" xfId="0" applyFont="1" applyFill="1" applyBorder="1" applyAlignment="1">
      <alignment horizontal="center" vertical="center"/>
    </xf>
    <xf numFmtId="0" fontId="3" fillId="9" borderId="28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3" fillId="9" borderId="2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165" fontId="9" fillId="5" borderId="24" xfId="0" applyNumberFormat="1" applyFont="1" applyFill="1" applyBorder="1" applyAlignment="1">
      <alignment horizontal="center" vertical="center"/>
    </xf>
    <xf numFmtId="165" fontId="3" fillId="9" borderId="29" xfId="0" applyNumberFormat="1" applyFont="1" applyFill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3" fillId="0" borderId="14" xfId="0" applyNumberFormat="1" applyFont="1" applyBorder="1" applyAlignment="1">
      <alignment horizontal="center" vertical="center"/>
    </xf>
  </cellXfs>
  <cellStyles count="275"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Normal" xfId="0" builtinId="0"/>
    <cellStyle name="Normal 2" xfId="1" xr:uid="{00000000-0005-0000-0000-000011010000}"/>
    <cellStyle name="Normal 3" xfId="2" xr:uid="{00000000-0005-0000-0000-000012010000}"/>
  </cellStyles>
  <dxfs count="0"/>
  <tableStyles count="0" defaultTableStyle="TableStyleMedium2" defaultPivotStyle="PivotStyleMedium4"/>
  <colors>
    <mruColors>
      <color rgb="FFFFFF00"/>
      <color rgb="FF00CC66"/>
      <color rgb="FF66FF66"/>
      <color rgb="FFFF66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49</xdr:col>
      <xdr:colOff>23813</xdr:colOff>
      <xdr:row>0</xdr:row>
      <xdr:rowOff>22411</xdr:rowOff>
    </xdr:from>
    <xdr:to>
      <xdr:col>51</xdr:col>
      <xdr:colOff>372744</xdr:colOff>
      <xdr:row>2</xdr:row>
      <xdr:rowOff>358588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7254" y="22411"/>
          <a:ext cx="1110931" cy="1075765"/>
        </a:xfrm>
        <a:prstGeom prst="rect">
          <a:avLst/>
        </a:prstGeom>
      </xdr:spPr>
    </xdr:pic>
    <xdr:clientData/>
  </xdr:twoCellAnchor>
  <xdr:twoCellAnchor editAs="oneCell">
    <xdr:from>
      <xdr:col>54</xdr:col>
      <xdr:colOff>19330</xdr:colOff>
      <xdr:row>0</xdr:row>
      <xdr:rowOff>17929</xdr:rowOff>
    </xdr:from>
    <xdr:to>
      <xdr:col>56</xdr:col>
      <xdr:colOff>368262</xdr:colOff>
      <xdr:row>2</xdr:row>
      <xdr:rowOff>354106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03183" y="17929"/>
          <a:ext cx="1110931" cy="10757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49</xdr:col>
      <xdr:colOff>22412</xdr:colOff>
      <xdr:row>0</xdr:row>
      <xdr:rowOff>0</xdr:rowOff>
    </xdr:from>
    <xdr:to>
      <xdr:col>51</xdr:col>
      <xdr:colOff>371343</xdr:colOff>
      <xdr:row>2</xdr:row>
      <xdr:rowOff>336177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5853" y="0"/>
          <a:ext cx="1110931" cy="1075765"/>
        </a:xfrm>
        <a:prstGeom prst="rect">
          <a:avLst/>
        </a:prstGeom>
      </xdr:spPr>
    </xdr:pic>
    <xdr:clientData/>
  </xdr:twoCellAnchor>
  <xdr:twoCellAnchor editAs="oneCell">
    <xdr:from>
      <xdr:col>54</xdr:col>
      <xdr:colOff>22415</xdr:colOff>
      <xdr:row>0</xdr:row>
      <xdr:rowOff>0</xdr:rowOff>
    </xdr:from>
    <xdr:to>
      <xdr:col>56</xdr:col>
      <xdr:colOff>371347</xdr:colOff>
      <xdr:row>2</xdr:row>
      <xdr:rowOff>336177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06268" y="0"/>
          <a:ext cx="1110931" cy="10757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49</xdr:col>
      <xdr:colOff>22412</xdr:colOff>
      <xdr:row>0</xdr:row>
      <xdr:rowOff>0</xdr:rowOff>
    </xdr:from>
    <xdr:to>
      <xdr:col>51</xdr:col>
      <xdr:colOff>371343</xdr:colOff>
      <xdr:row>2</xdr:row>
      <xdr:rowOff>336177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5853" y="0"/>
          <a:ext cx="1110931" cy="1075765"/>
        </a:xfrm>
        <a:prstGeom prst="rect">
          <a:avLst/>
        </a:prstGeom>
      </xdr:spPr>
    </xdr:pic>
    <xdr:clientData/>
  </xdr:twoCellAnchor>
  <xdr:twoCellAnchor editAs="oneCell">
    <xdr:from>
      <xdr:col>54</xdr:col>
      <xdr:colOff>22408</xdr:colOff>
      <xdr:row>0</xdr:row>
      <xdr:rowOff>0</xdr:rowOff>
    </xdr:from>
    <xdr:to>
      <xdr:col>56</xdr:col>
      <xdr:colOff>371341</xdr:colOff>
      <xdr:row>2</xdr:row>
      <xdr:rowOff>336177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06261" y="0"/>
          <a:ext cx="1110931" cy="107576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Angles">
  <a:themeElements>
    <a:clrScheme name="Angles">
      <a:dk1>
        <a:srgbClr val="000000"/>
      </a:dk1>
      <a:lt1>
        <a:srgbClr val="FFFFFF"/>
      </a:lt1>
      <a:dk2>
        <a:srgbClr val="434342"/>
      </a:dk2>
      <a:lt2>
        <a:srgbClr val="CDD7D9"/>
      </a:lt2>
      <a:accent1>
        <a:srgbClr val="797B7E"/>
      </a:accent1>
      <a:accent2>
        <a:srgbClr val="F96A1B"/>
      </a:accent2>
      <a:accent3>
        <a:srgbClr val="08A1D9"/>
      </a:accent3>
      <a:accent4>
        <a:srgbClr val="7C984A"/>
      </a:accent4>
      <a:accent5>
        <a:srgbClr val="C2AD8D"/>
      </a:accent5>
      <a:accent6>
        <a:srgbClr val="506E94"/>
      </a:accent6>
      <a:hlink>
        <a:srgbClr val="5F5F5F"/>
      </a:hlink>
      <a:folHlink>
        <a:srgbClr val="969696"/>
      </a:folHlink>
    </a:clrScheme>
    <a:fontScheme name="Angles">
      <a:majorFont>
        <a:latin typeface="Franklin Gothic Medium"/>
        <a:ea typeface=""/>
        <a:cs typeface=""/>
        <a:font script="Jpan" typeface="HG創英角ｺﾞｼｯｸUB"/>
        <a:font script="Hang" typeface="돋움"/>
        <a:font script="Hans" typeface="微软雅黑"/>
        <a:font script="Hant" typeface="微軟正黑體"/>
        <a:font script="Arab" typeface="Tahoma"/>
        <a:font script="Hebr" typeface="Aharoni"/>
        <a:font script="Thai" typeface="Lily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Franklin Gothic Book"/>
        <a:ea typeface=""/>
        <a:cs typeface=""/>
        <a:font script="Jpan" typeface="ＭＳ Ｐゴシック"/>
        <a:font script="Hang" typeface="맑은 고딕"/>
        <a:font script="Hans" typeface="隶书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Angle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20400000"/>
            </a:lightRig>
          </a:scene3d>
          <a:sp3d contourW="6350">
            <a:bevelT w="41275" h="19050" prst="angle"/>
            <a:contourClr>
              <a:schemeClr val="phClr">
                <a:shade val="25000"/>
                <a:satMod val="150000"/>
              </a:schemeClr>
            </a:contourClr>
          </a:sp3d>
        </a:effectStyle>
      </a:effectStyleLst>
      <a:bgFillStyleLst>
        <a:solidFill>
          <a:schemeClr val="phClr"/>
        </a:solidFill>
        <a:blipFill rotWithShape="1">
          <a:blip xmlns:r="http://schemas.openxmlformats.org/officeDocument/2006/relationships" r:embed="rId1">
            <a:duotone>
              <a:schemeClr val="phClr">
                <a:tint val="90000"/>
                <a:shade val="85000"/>
              </a:schemeClr>
              <a:schemeClr val="phClr">
                <a:tint val="95000"/>
                <a:shade val="99000"/>
              </a:schemeClr>
            </a:duotone>
          </a:blip>
          <a:tile tx="0" ty="0" sx="100000" sy="100000" flip="none" algn="tl"/>
        </a:blipFill>
        <a:blipFill rotWithShape="1">
          <a:blip xmlns:r="http://schemas.openxmlformats.org/officeDocument/2006/relationships" r:embed="rId2">
            <a:duotone>
              <a:schemeClr val="phClr">
                <a:tint val="93000"/>
                <a:shade val="85000"/>
              </a:schemeClr>
              <a:schemeClr val="phClr">
                <a:tint val="96000"/>
                <a:shade val="99000"/>
              </a:schemeClr>
            </a:duotone>
          </a:blip>
          <a:tile tx="0" ty="0" sx="90000" sy="9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FFC000"/>
    <pageSetUpPr fitToPage="1"/>
  </sheetPr>
  <dimension ref="A1:DF53"/>
  <sheetViews>
    <sheetView zoomScale="120" zoomScaleNormal="120" workbookViewId="0">
      <pane xSplit="7" ySplit="3" topLeftCell="H4" activePane="bottomRight" state="frozen"/>
      <selection pane="topRight" activeCell="H1" sqref="H1"/>
      <selection pane="bottomLeft" activeCell="A4" sqref="A4"/>
      <selection pane="bottomRight" activeCell="A7" sqref="A7:XFD7"/>
    </sheetView>
  </sheetViews>
  <sheetFormatPr baseColWidth="10" defaultColWidth="8.83203125" defaultRowHeight="13"/>
  <cols>
    <col min="1" max="2" width="6.1640625" style="25" customWidth="1"/>
    <col min="3" max="3" width="27.6640625" style="25" customWidth="1"/>
    <col min="4" max="5" width="11" style="25" hidden="1" customWidth="1"/>
    <col min="6" max="6" width="11.6640625" style="25" customWidth="1"/>
    <col min="7" max="7" width="8.83203125" style="25" customWidth="1"/>
    <col min="8" max="9" width="6.6640625" style="25" customWidth="1"/>
    <col min="10" max="12" width="3.6640625" style="25" customWidth="1"/>
    <col min="13" max="14" width="6.6640625" style="25" customWidth="1"/>
    <col min="15" max="17" width="3.6640625" style="25" customWidth="1"/>
    <col min="18" max="19" width="6.6640625" style="25" customWidth="1"/>
    <col min="20" max="22" width="3.6640625" style="25" customWidth="1"/>
    <col min="23" max="24" width="6.6640625" style="25" customWidth="1"/>
    <col min="25" max="27" width="3.6640625" style="25" customWidth="1"/>
    <col min="28" max="29" width="6.6640625" style="25" customWidth="1"/>
    <col min="30" max="32" width="3.6640625" style="25" customWidth="1"/>
    <col min="33" max="34" width="6.6640625" style="25" customWidth="1"/>
    <col min="35" max="37" width="3.6640625" style="25" customWidth="1"/>
    <col min="38" max="39" width="6.6640625" style="25" customWidth="1"/>
    <col min="40" max="42" width="3.6640625" style="25" customWidth="1"/>
    <col min="43" max="44" width="6.6640625" style="25" customWidth="1"/>
    <col min="45" max="46" width="3.6640625" style="25" customWidth="1"/>
    <col min="47" max="47" width="3.33203125" style="25" customWidth="1"/>
    <col min="48" max="48" width="15.6640625" style="25" customWidth="1"/>
    <col min="49" max="49" width="10.6640625" style="25" customWidth="1"/>
    <col min="50" max="52" width="5.6640625" style="25" customWidth="1"/>
    <col min="53" max="54" width="14.5" style="25" customWidth="1"/>
    <col min="55" max="57" width="5.6640625" style="25" customWidth="1"/>
    <col min="58" max="73" width="5.6640625" style="32" customWidth="1"/>
    <col min="74" max="74" width="14.1640625" style="32" customWidth="1"/>
    <col min="75" max="83" width="5.6640625" style="32" customWidth="1"/>
    <col min="84" max="84" width="14" style="32" bestFit="1" customWidth="1"/>
    <col min="85" max="85" width="5.6640625" style="32" customWidth="1"/>
    <col min="86" max="89" width="5.6640625" style="25" customWidth="1"/>
    <col min="90" max="105" width="5.6640625" style="31" customWidth="1"/>
    <col min="106" max="116" width="5.6640625" style="25" customWidth="1"/>
    <col min="117" max="16384" width="8.83203125" style="25"/>
  </cols>
  <sheetData>
    <row r="1" spans="1:110" ht="43.5" customHeight="1">
      <c r="A1" s="195" t="s">
        <v>87</v>
      </c>
      <c r="B1" s="196"/>
      <c r="C1" s="196"/>
      <c r="D1" s="196"/>
      <c r="E1" s="196"/>
      <c r="F1" s="196"/>
      <c r="G1" s="197"/>
      <c r="H1" s="201" t="s">
        <v>88</v>
      </c>
      <c r="I1" s="202"/>
      <c r="J1" s="202"/>
      <c r="K1" s="202"/>
      <c r="L1" s="203"/>
      <c r="M1" s="201" t="s">
        <v>89</v>
      </c>
      <c r="N1" s="202"/>
      <c r="O1" s="202"/>
      <c r="P1" s="202"/>
      <c r="Q1" s="203"/>
      <c r="R1" s="201" t="s">
        <v>90</v>
      </c>
      <c r="S1" s="202"/>
      <c r="T1" s="202"/>
      <c r="U1" s="202"/>
      <c r="V1" s="203"/>
      <c r="W1" s="201" t="s">
        <v>91</v>
      </c>
      <c r="X1" s="202"/>
      <c r="Y1" s="202"/>
      <c r="Z1" s="202"/>
      <c r="AA1" s="203"/>
      <c r="AB1" s="212" t="s">
        <v>367</v>
      </c>
      <c r="AC1" s="213"/>
      <c r="AD1" s="213"/>
      <c r="AE1" s="213"/>
      <c r="AF1" s="214"/>
      <c r="AG1" s="201" t="s">
        <v>368</v>
      </c>
      <c r="AH1" s="202"/>
      <c r="AI1" s="202"/>
      <c r="AJ1" s="202"/>
      <c r="AK1" s="203"/>
      <c r="AL1" s="201" t="s">
        <v>402</v>
      </c>
      <c r="AM1" s="210"/>
      <c r="AN1" s="210"/>
      <c r="AO1" s="210"/>
      <c r="AP1" s="211"/>
      <c r="AQ1" s="201" t="s">
        <v>403</v>
      </c>
      <c r="AR1" s="210"/>
      <c r="AS1" s="210"/>
      <c r="AT1" s="210"/>
      <c r="AU1" s="211"/>
      <c r="AV1" s="195" t="s">
        <v>78</v>
      </c>
      <c r="AW1" s="197"/>
      <c r="AX1" s="221"/>
      <c r="AY1" s="222"/>
      <c r="AZ1" s="223"/>
      <c r="BA1" s="217" t="s">
        <v>8</v>
      </c>
      <c r="BB1" s="217" t="s">
        <v>0</v>
      </c>
      <c r="BC1" s="51"/>
      <c r="BD1" s="24"/>
      <c r="BE1" s="51"/>
      <c r="BF1" s="220"/>
      <c r="BG1" s="220"/>
      <c r="BH1" s="220"/>
      <c r="BI1" s="220"/>
      <c r="BJ1" s="220"/>
      <c r="BK1" s="220"/>
      <c r="BL1" s="220"/>
      <c r="BM1" s="220"/>
      <c r="BN1" s="220"/>
      <c r="BO1" s="220"/>
      <c r="BP1" s="220"/>
      <c r="BQ1" s="220"/>
      <c r="BR1" s="220"/>
      <c r="BS1" s="220"/>
      <c r="BT1" s="220"/>
      <c r="BU1" s="220"/>
      <c r="BV1" s="220"/>
      <c r="BW1" s="220"/>
      <c r="BX1" s="220"/>
      <c r="BY1" s="220"/>
      <c r="BZ1" s="220"/>
      <c r="CA1" s="220"/>
      <c r="CB1" s="220"/>
      <c r="CC1" s="220"/>
      <c r="CD1" s="220"/>
      <c r="CE1" s="220"/>
      <c r="CF1" s="220"/>
      <c r="CG1" s="220"/>
      <c r="CH1" s="220"/>
      <c r="CI1" s="220"/>
      <c r="CJ1" s="220"/>
      <c r="CK1" s="220"/>
      <c r="CL1" s="220"/>
      <c r="CM1" s="220"/>
      <c r="CN1" s="220"/>
      <c r="CO1" s="220"/>
      <c r="CP1" s="220"/>
      <c r="CQ1" s="220"/>
      <c r="CR1" s="220"/>
      <c r="CS1" s="220"/>
      <c r="CT1" s="220"/>
      <c r="CU1" s="220"/>
      <c r="CV1" s="220"/>
      <c r="CW1" s="220"/>
      <c r="CX1" s="220"/>
      <c r="CY1" s="220"/>
      <c r="CZ1" s="220"/>
      <c r="DA1" s="220"/>
      <c r="DB1" s="220"/>
      <c r="DC1" s="220"/>
      <c r="DD1" s="220"/>
      <c r="DE1" s="220"/>
      <c r="DF1" s="220"/>
    </row>
    <row r="2" spans="1:110" ht="15" customHeight="1">
      <c r="A2" s="198"/>
      <c r="B2" s="199"/>
      <c r="C2" s="199"/>
      <c r="D2" s="199"/>
      <c r="E2" s="199"/>
      <c r="F2" s="199"/>
      <c r="G2" s="200"/>
      <c r="H2" s="207" t="s">
        <v>1</v>
      </c>
      <c r="I2" s="208"/>
      <c r="J2" s="207" t="s">
        <v>2</v>
      </c>
      <c r="K2" s="209"/>
      <c r="L2" s="208"/>
      <c r="M2" s="207" t="s">
        <v>1</v>
      </c>
      <c r="N2" s="208"/>
      <c r="O2" s="207" t="s">
        <v>2</v>
      </c>
      <c r="P2" s="209"/>
      <c r="Q2" s="208"/>
      <c r="R2" s="204" t="s">
        <v>1</v>
      </c>
      <c r="S2" s="206"/>
      <c r="T2" s="204" t="s">
        <v>2</v>
      </c>
      <c r="U2" s="205"/>
      <c r="V2" s="206"/>
      <c r="W2" s="207" t="s">
        <v>1</v>
      </c>
      <c r="X2" s="208"/>
      <c r="Y2" s="207" t="s">
        <v>2</v>
      </c>
      <c r="Z2" s="209"/>
      <c r="AA2" s="208"/>
      <c r="AB2" s="207" t="s">
        <v>1</v>
      </c>
      <c r="AC2" s="208"/>
      <c r="AD2" s="207" t="s">
        <v>2</v>
      </c>
      <c r="AE2" s="209"/>
      <c r="AF2" s="208"/>
      <c r="AG2" s="207" t="s">
        <v>1</v>
      </c>
      <c r="AH2" s="208"/>
      <c r="AI2" s="207" t="s">
        <v>2</v>
      </c>
      <c r="AJ2" s="209"/>
      <c r="AK2" s="208"/>
      <c r="AL2" s="207" t="s">
        <v>1</v>
      </c>
      <c r="AM2" s="208"/>
      <c r="AN2" s="207" t="s">
        <v>2</v>
      </c>
      <c r="AO2" s="209"/>
      <c r="AP2" s="208"/>
      <c r="AQ2" s="207" t="s">
        <v>1</v>
      </c>
      <c r="AR2" s="208"/>
      <c r="AS2" s="207" t="s">
        <v>2</v>
      </c>
      <c r="AT2" s="209"/>
      <c r="AU2" s="208"/>
      <c r="AV2" s="228" t="s">
        <v>9</v>
      </c>
      <c r="AW2" s="228" t="s">
        <v>3</v>
      </c>
      <c r="AX2" s="224"/>
      <c r="AY2" s="224"/>
      <c r="AZ2" s="225"/>
      <c r="BA2" s="218"/>
      <c r="BB2" s="218"/>
      <c r="BC2" s="24"/>
      <c r="BD2" s="51"/>
      <c r="BE2" s="24"/>
      <c r="BF2" s="216"/>
      <c r="BG2" s="216"/>
      <c r="BH2" s="216"/>
      <c r="BI2" s="216"/>
      <c r="BJ2" s="216"/>
      <c r="BK2" s="216"/>
      <c r="BL2" s="216"/>
      <c r="BM2" s="216"/>
      <c r="BN2" s="216"/>
      <c r="BO2" s="216"/>
      <c r="BP2" s="216"/>
      <c r="BQ2" s="216"/>
      <c r="BR2" s="216"/>
      <c r="BS2" s="216"/>
      <c r="BT2" s="216"/>
      <c r="BU2" s="216"/>
      <c r="BV2" s="216"/>
      <c r="BW2" s="13"/>
      <c r="BX2" s="216"/>
      <c r="BY2" s="216"/>
      <c r="BZ2" s="216"/>
      <c r="CA2" s="216"/>
      <c r="CB2" s="216"/>
      <c r="CC2" s="216"/>
      <c r="CD2" s="216"/>
      <c r="CE2" s="216"/>
      <c r="CF2" s="216"/>
      <c r="CG2" s="13"/>
      <c r="CH2" s="215" t="s">
        <v>67</v>
      </c>
      <c r="CI2" s="215"/>
      <c r="CJ2" s="215"/>
      <c r="CK2" s="215"/>
      <c r="CL2" s="215"/>
      <c r="CM2" s="215"/>
      <c r="CN2" s="215"/>
      <c r="CO2" s="215"/>
      <c r="CP2" s="215"/>
      <c r="CQ2" s="215"/>
      <c r="CR2" s="215"/>
      <c r="CS2" s="215"/>
      <c r="CT2" s="215"/>
      <c r="CU2" s="215"/>
      <c r="CV2" s="215"/>
      <c r="CW2" s="215"/>
      <c r="CX2" s="14"/>
      <c r="CY2" s="215" t="s">
        <v>76</v>
      </c>
      <c r="CZ2" s="215"/>
      <c r="DA2" s="215"/>
      <c r="DB2" s="215"/>
      <c r="DC2" s="215"/>
      <c r="DD2" s="215"/>
      <c r="DE2" s="215"/>
      <c r="DF2" s="215"/>
    </row>
    <row r="3" spans="1:110" ht="29.25" customHeight="1">
      <c r="A3" s="94" t="s">
        <v>340</v>
      </c>
      <c r="B3" s="94" t="s">
        <v>341</v>
      </c>
      <c r="C3" s="95" t="s">
        <v>45</v>
      </c>
      <c r="D3" s="96" t="s">
        <v>10</v>
      </c>
      <c r="E3" s="75" t="s">
        <v>82</v>
      </c>
      <c r="F3" s="75" t="s">
        <v>81</v>
      </c>
      <c r="G3" s="75" t="s">
        <v>80</v>
      </c>
      <c r="H3" s="97" t="s">
        <v>11</v>
      </c>
      <c r="I3" s="97" t="s">
        <v>12</v>
      </c>
      <c r="J3" s="97" t="s">
        <v>50</v>
      </c>
      <c r="K3" s="97" t="s">
        <v>51</v>
      </c>
      <c r="L3" s="97" t="s">
        <v>52</v>
      </c>
      <c r="M3" s="97" t="s">
        <v>11</v>
      </c>
      <c r="N3" s="97" t="s">
        <v>12</v>
      </c>
      <c r="O3" s="97" t="s">
        <v>50</v>
      </c>
      <c r="P3" s="97" t="s">
        <v>51</v>
      </c>
      <c r="Q3" s="97" t="s">
        <v>52</v>
      </c>
      <c r="R3" s="98" t="s">
        <v>11</v>
      </c>
      <c r="S3" s="98" t="s">
        <v>12</v>
      </c>
      <c r="T3" s="98" t="s">
        <v>50</v>
      </c>
      <c r="U3" s="98" t="s">
        <v>51</v>
      </c>
      <c r="V3" s="98" t="s">
        <v>52</v>
      </c>
      <c r="W3" s="97" t="s">
        <v>11</v>
      </c>
      <c r="X3" s="97" t="s">
        <v>12</v>
      </c>
      <c r="Y3" s="97" t="s">
        <v>50</v>
      </c>
      <c r="Z3" s="97" t="s">
        <v>51</v>
      </c>
      <c r="AA3" s="97" t="s">
        <v>52</v>
      </c>
      <c r="AB3" s="97" t="s">
        <v>11</v>
      </c>
      <c r="AC3" s="97" t="s">
        <v>12</v>
      </c>
      <c r="AD3" s="97" t="s">
        <v>50</v>
      </c>
      <c r="AE3" s="97" t="s">
        <v>51</v>
      </c>
      <c r="AF3" s="97" t="s">
        <v>52</v>
      </c>
      <c r="AG3" s="97" t="s">
        <v>11</v>
      </c>
      <c r="AH3" s="97" t="s">
        <v>12</v>
      </c>
      <c r="AI3" s="97" t="s">
        <v>50</v>
      </c>
      <c r="AJ3" s="97" t="s">
        <v>51</v>
      </c>
      <c r="AK3" s="97" t="s">
        <v>52</v>
      </c>
      <c r="AL3" s="97" t="s">
        <v>11</v>
      </c>
      <c r="AM3" s="97" t="s">
        <v>12</v>
      </c>
      <c r="AN3" s="97" t="s">
        <v>50</v>
      </c>
      <c r="AO3" s="97" t="s">
        <v>51</v>
      </c>
      <c r="AP3" s="97" t="s">
        <v>52</v>
      </c>
      <c r="AQ3" s="97" t="s">
        <v>11</v>
      </c>
      <c r="AR3" s="97" t="s">
        <v>12</v>
      </c>
      <c r="AS3" s="97" t="s">
        <v>50</v>
      </c>
      <c r="AT3" s="97" t="s">
        <v>51</v>
      </c>
      <c r="AU3" s="97" t="s">
        <v>52</v>
      </c>
      <c r="AV3" s="229"/>
      <c r="AW3" s="230"/>
      <c r="AX3" s="226"/>
      <c r="AY3" s="226"/>
      <c r="AZ3" s="227"/>
      <c r="BA3" s="219"/>
      <c r="BB3" s="219"/>
      <c r="BC3" s="51"/>
      <c r="BD3" s="24"/>
      <c r="BE3" s="51"/>
      <c r="BF3" s="12" t="s">
        <v>51</v>
      </c>
      <c r="BG3" s="12" t="s">
        <v>52</v>
      </c>
      <c r="BH3" s="12" t="s">
        <v>53</v>
      </c>
      <c r="BI3" s="12" t="s">
        <v>54</v>
      </c>
      <c r="BJ3" s="12" t="s">
        <v>55</v>
      </c>
      <c r="BK3" s="12" t="s">
        <v>56</v>
      </c>
      <c r="BL3" s="12" t="s">
        <v>57</v>
      </c>
      <c r="BM3" s="12" t="s">
        <v>58</v>
      </c>
      <c r="BN3" s="12" t="s">
        <v>59</v>
      </c>
      <c r="BO3" s="12" t="s">
        <v>60</v>
      </c>
      <c r="BP3" s="12" t="s">
        <v>61</v>
      </c>
      <c r="BQ3" s="12" t="s">
        <v>62</v>
      </c>
      <c r="BR3" s="12" t="s">
        <v>63</v>
      </c>
      <c r="BS3" s="12" t="s">
        <v>64</v>
      </c>
      <c r="BT3" s="12" t="s">
        <v>65</v>
      </c>
      <c r="BU3" s="12" t="s">
        <v>66</v>
      </c>
      <c r="BV3" s="8" t="s">
        <v>48</v>
      </c>
      <c r="BW3" s="13"/>
      <c r="BX3" s="12" t="s">
        <v>68</v>
      </c>
      <c r="BY3" s="12" t="s">
        <v>69</v>
      </c>
      <c r="BZ3" s="12" t="s">
        <v>70</v>
      </c>
      <c r="CA3" s="12" t="s">
        <v>71</v>
      </c>
      <c r="CB3" s="12" t="s">
        <v>72</v>
      </c>
      <c r="CC3" s="12" t="s">
        <v>73</v>
      </c>
      <c r="CD3" s="12" t="s">
        <v>74</v>
      </c>
      <c r="CE3" s="12" t="s">
        <v>75</v>
      </c>
      <c r="CF3" s="8" t="s">
        <v>49</v>
      </c>
      <c r="CG3" s="13"/>
      <c r="CH3" s="8">
        <v>1</v>
      </c>
      <c r="CI3" s="8">
        <v>2</v>
      </c>
      <c r="CJ3" s="8">
        <v>3</v>
      </c>
      <c r="CK3" s="8">
        <v>4</v>
      </c>
      <c r="CL3" s="8">
        <v>5</v>
      </c>
      <c r="CM3" s="8">
        <v>6</v>
      </c>
      <c r="CN3" s="8">
        <v>7</v>
      </c>
      <c r="CO3" s="8">
        <v>8</v>
      </c>
      <c r="CP3" s="8">
        <v>9</v>
      </c>
      <c r="CQ3" s="8">
        <v>10</v>
      </c>
      <c r="CR3" s="8">
        <v>11</v>
      </c>
      <c r="CS3" s="8">
        <v>12</v>
      </c>
      <c r="CT3" s="8">
        <v>13</v>
      </c>
      <c r="CU3" s="8">
        <v>14</v>
      </c>
      <c r="CV3" s="8">
        <v>15</v>
      </c>
      <c r="CW3" s="8">
        <v>16</v>
      </c>
      <c r="CX3" s="14"/>
      <c r="CY3" s="8">
        <v>1</v>
      </c>
      <c r="CZ3" s="8">
        <v>2</v>
      </c>
      <c r="DA3" s="8">
        <v>3</v>
      </c>
      <c r="DB3" s="8">
        <v>4</v>
      </c>
      <c r="DC3" s="8">
        <v>5</v>
      </c>
      <c r="DD3" s="8">
        <v>6</v>
      </c>
      <c r="DE3" s="8">
        <v>7</v>
      </c>
      <c r="DF3" s="8">
        <v>8</v>
      </c>
    </row>
    <row r="4" spans="1:110" ht="15" customHeight="1">
      <c r="A4" s="131">
        <v>1</v>
      </c>
      <c r="B4" s="131">
        <v>1</v>
      </c>
      <c r="C4" s="69" t="s">
        <v>109</v>
      </c>
      <c r="D4" s="65"/>
      <c r="E4" s="76">
        <v>80</v>
      </c>
      <c r="F4" s="76">
        <v>85</v>
      </c>
      <c r="G4" s="107"/>
      <c r="H4" s="58">
        <v>67</v>
      </c>
      <c r="I4" s="58">
        <v>30</v>
      </c>
      <c r="J4" s="58"/>
      <c r="K4" s="58"/>
      <c r="L4" s="58"/>
      <c r="M4" s="57">
        <v>75</v>
      </c>
      <c r="N4" s="58">
        <v>75</v>
      </c>
      <c r="O4" s="58"/>
      <c r="P4" s="58"/>
      <c r="Q4" s="58"/>
      <c r="R4" s="57">
        <v>67</v>
      </c>
      <c r="S4" s="58">
        <v>54</v>
      </c>
      <c r="T4" s="58"/>
      <c r="U4" s="58"/>
      <c r="V4" s="58">
        <v>3</v>
      </c>
      <c r="W4" s="57">
        <v>75</v>
      </c>
      <c r="X4" s="58">
        <v>75</v>
      </c>
      <c r="Y4" s="58"/>
      <c r="Z4" s="58"/>
      <c r="AA4" s="58"/>
      <c r="AB4" s="57">
        <v>54</v>
      </c>
      <c r="AC4" s="58">
        <v>49</v>
      </c>
      <c r="AD4" s="58"/>
      <c r="AE4" s="58"/>
      <c r="AF4" s="58"/>
      <c r="AG4" s="57">
        <v>67</v>
      </c>
      <c r="AH4" s="58">
        <v>67</v>
      </c>
      <c r="AI4" s="58"/>
      <c r="AJ4" s="58"/>
      <c r="AK4" s="58"/>
      <c r="AL4" s="57">
        <v>36</v>
      </c>
      <c r="AM4" s="58">
        <v>49</v>
      </c>
      <c r="AN4" s="58"/>
      <c r="AO4" s="58"/>
      <c r="AP4" s="58"/>
      <c r="AQ4" s="57">
        <v>75</v>
      </c>
      <c r="AR4" s="58">
        <v>75</v>
      </c>
      <c r="AS4" s="58">
        <v>3</v>
      </c>
      <c r="AT4" s="58"/>
      <c r="AU4" s="58"/>
      <c r="AV4" s="11">
        <f t="shared" ref="AV4:AV39" si="0">SUM(BA4+BB4)</f>
        <v>657</v>
      </c>
      <c r="AW4" s="101"/>
      <c r="AX4" s="82"/>
      <c r="AY4" s="83"/>
      <c r="AZ4" s="84"/>
      <c r="BA4" s="26">
        <f>SUM(CH4:CP4)</f>
        <v>651</v>
      </c>
      <c r="BB4" s="27">
        <f>SUM(CY4:DC4)</f>
        <v>6</v>
      </c>
      <c r="BC4" s="28"/>
      <c r="BD4" s="29"/>
      <c r="BE4" s="28"/>
      <c r="BF4" s="15">
        <f t="shared" ref="BF4:BF35" si="1">H4</f>
        <v>67</v>
      </c>
      <c r="BG4" s="15">
        <f t="shared" ref="BG4:BG35" si="2">I4</f>
        <v>30</v>
      </c>
      <c r="BH4" s="15">
        <f t="shared" ref="BH4:BH35" si="3">M4</f>
        <v>75</v>
      </c>
      <c r="BI4" s="15">
        <f t="shared" ref="BI4:BI35" si="4">N4</f>
        <v>75</v>
      </c>
      <c r="BJ4" s="15">
        <f t="shared" ref="BJ4:BJ35" si="5">R4</f>
        <v>67</v>
      </c>
      <c r="BK4" s="15">
        <f t="shared" ref="BK4:BK35" si="6">S4</f>
        <v>54</v>
      </c>
      <c r="BL4" s="15">
        <f t="shared" ref="BL4:BL35" si="7">W4</f>
        <v>75</v>
      </c>
      <c r="BM4" s="15">
        <f t="shared" ref="BM4:BM35" si="8">X4</f>
        <v>75</v>
      </c>
      <c r="BN4" s="15">
        <f t="shared" ref="BN4:BN35" si="9">AB4</f>
        <v>54</v>
      </c>
      <c r="BO4" s="15">
        <f t="shared" ref="BO4:BO35" si="10">AC4</f>
        <v>49</v>
      </c>
      <c r="BP4" s="15">
        <f t="shared" ref="BP4:BP35" si="11">AG4</f>
        <v>67</v>
      </c>
      <c r="BQ4" s="15">
        <f t="shared" ref="BQ4:BQ35" si="12">AH4</f>
        <v>67</v>
      </c>
      <c r="BR4" s="15">
        <f t="shared" ref="BR4:BR35" si="13">AL4</f>
        <v>36</v>
      </c>
      <c r="BS4" s="15">
        <f t="shared" ref="BS4:BS35" si="14">AM4</f>
        <v>49</v>
      </c>
      <c r="BT4" s="15">
        <f t="shared" ref="BT4:BT35" si="15">AQ4</f>
        <v>75</v>
      </c>
      <c r="BU4" s="15">
        <f t="shared" ref="BU4:BU35" si="16">AR4</f>
        <v>75</v>
      </c>
      <c r="BV4" s="15">
        <f t="shared" ref="BV4:BV35" si="17">SUM(BF4:BU4)</f>
        <v>990</v>
      </c>
      <c r="BW4" s="13"/>
      <c r="BX4" s="15">
        <f t="shared" ref="BX4:BX35" si="18">SUM(J4:L4)</f>
        <v>0</v>
      </c>
      <c r="BY4" s="15">
        <f t="shared" ref="BY4:BY35" si="19">SUM(O4:Q4)</f>
        <v>0</v>
      </c>
      <c r="BZ4" s="15">
        <f t="shared" ref="BZ4:BZ35" si="20">SUM(T4:V4)</f>
        <v>3</v>
      </c>
      <c r="CA4" s="15">
        <f t="shared" ref="CA4:CA35" si="21">SUM(Y4:AA4)</f>
        <v>0</v>
      </c>
      <c r="CB4" s="15">
        <f t="shared" ref="CB4:CB35" si="22">SUM(AD4:AF4)</f>
        <v>0</v>
      </c>
      <c r="CC4" s="15">
        <f t="shared" ref="CC4:CC35" si="23">SUM(AI4:AK4)</f>
        <v>0</v>
      </c>
      <c r="CD4" s="15">
        <f t="shared" ref="CD4:CD35" si="24">SUM(AN4:AP4)</f>
        <v>0</v>
      </c>
      <c r="CE4" s="15">
        <f t="shared" ref="CE4:CE35" si="25">SUM(AS4:AU4)</f>
        <v>3</v>
      </c>
      <c r="CF4" s="15">
        <f t="shared" ref="CF4:CF35" si="26">SUM(BX4:CE4)</f>
        <v>6</v>
      </c>
      <c r="CG4" s="13"/>
      <c r="CH4" s="16">
        <f t="shared" ref="CH4:CH35" si="27">LARGE((BF4:BU4),1)</f>
        <v>75</v>
      </c>
      <c r="CI4" s="16">
        <f t="shared" ref="CI4:CI35" si="28">LARGE((BF4:BU4),2)</f>
        <v>75</v>
      </c>
      <c r="CJ4" s="16">
        <f t="shared" ref="CJ4:CJ35" si="29">LARGE((BF4:BU4),3)</f>
        <v>75</v>
      </c>
      <c r="CK4" s="16">
        <f t="shared" ref="CK4:CK35" si="30">LARGE((BF4:BU4),4)</f>
        <v>75</v>
      </c>
      <c r="CL4" s="16">
        <f t="shared" ref="CL4:CL35" si="31">LARGE((BF4:BU4),5)</f>
        <v>75</v>
      </c>
      <c r="CM4" s="16">
        <f t="shared" ref="CM4:CM35" si="32">LARGE((BF4:BU4),6)</f>
        <v>75</v>
      </c>
      <c r="CN4" s="16">
        <f t="shared" ref="CN4:CN35" si="33">LARGE((BF4:BU4),7)</f>
        <v>67</v>
      </c>
      <c r="CO4" s="16">
        <f t="shared" ref="CO4:CO35" si="34">LARGE((BF4:BU4),8)</f>
        <v>67</v>
      </c>
      <c r="CP4" s="16">
        <f t="shared" ref="CP4:CP35" si="35">LARGE((BF4:BU4),9)</f>
        <v>67</v>
      </c>
      <c r="CQ4" s="16">
        <f t="shared" ref="CQ4:CQ35" si="36">LARGE((BF4:BU4),10)</f>
        <v>67</v>
      </c>
      <c r="CR4" s="16">
        <f t="shared" ref="CR4:CR35" si="37">LARGE((BF4:BU4),11)</f>
        <v>54</v>
      </c>
      <c r="CS4" s="16">
        <f t="shared" ref="CS4:CS35" si="38">LARGE((BF4:BU4),12)</f>
        <v>54</v>
      </c>
      <c r="CT4" s="16">
        <f t="shared" ref="CT4:CT35" si="39">LARGE((BF4:BU4),13)</f>
        <v>49</v>
      </c>
      <c r="CU4" s="16">
        <f t="shared" ref="CU4:CU35" si="40">LARGE((BF4:BU4),14)</f>
        <v>49</v>
      </c>
      <c r="CV4" s="16">
        <f t="shared" ref="CV4:CV35" si="41">LARGE((BF4:BU4),15)</f>
        <v>36</v>
      </c>
      <c r="CW4" s="16">
        <f t="shared" ref="CW4:CW35" si="42">LARGE((BF4:BU4),16)</f>
        <v>30</v>
      </c>
      <c r="CX4" s="14"/>
      <c r="CY4" s="15">
        <f t="shared" ref="CY4:CY35" si="43">LARGE((BX4:CE4),1)</f>
        <v>3</v>
      </c>
      <c r="CZ4" s="15">
        <f t="shared" ref="CZ4:CZ35" si="44">LARGE((BX4:CE4),2)</f>
        <v>3</v>
      </c>
      <c r="DA4" s="15">
        <f t="shared" ref="DA4:DA35" si="45">LARGE((BX4:CE4),3)</f>
        <v>0</v>
      </c>
      <c r="DB4" s="15">
        <f t="shared" ref="DB4:DB35" si="46">LARGE((BX4:CE4),4)</f>
        <v>0</v>
      </c>
      <c r="DC4" s="15">
        <f t="shared" ref="DC4:DC35" si="47">LARGE((BX4:CE4),5)</f>
        <v>0</v>
      </c>
      <c r="DD4" s="15">
        <f t="shared" ref="DD4:DD35" si="48">LARGE((BX4:CE4),6)</f>
        <v>0</v>
      </c>
      <c r="DE4" s="15">
        <f t="shared" ref="DE4:DE35" si="49">LARGE((BX4:CE4),7)</f>
        <v>0</v>
      </c>
      <c r="DF4" s="15">
        <f t="shared" ref="DF4:DF35" si="50">LARGE((BX4:CE4),8)</f>
        <v>0</v>
      </c>
    </row>
    <row r="5" spans="1:110" ht="15" customHeight="1">
      <c r="A5" s="131">
        <v>2</v>
      </c>
      <c r="B5" s="131">
        <v>2</v>
      </c>
      <c r="C5" s="81" t="s">
        <v>110</v>
      </c>
      <c r="D5" s="65"/>
      <c r="E5" s="76">
        <v>80</v>
      </c>
      <c r="F5" s="76">
        <v>82.5</v>
      </c>
      <c r="G5" s="99"/>
      <c r="H5" s="58">
        <v>60</v>
      </c>
      <c r="I5" s="58">
        <v>39</v>
      </c>
      <c r="J5" s="58"/>
      <c r="K5" s="58"/>
      <c r="L5" s="58"/>
      <c r="M5" s="57">
        <v>60</v>
      </c>
      <c r="N5" s="58">
        <v>54</v>
      </c>
      <c r="O5" s="58"/>
      <c r="P5" s="58"/>
      <c r="Q5" s="58"/>
      <c r="R5" s="57">
        <v>75</v>
      </c>
      <c r="S5" s="58">
        <v>75</v>
      </c>
      <c r="T5" s="58"/>
      <c r="U5" s="58">
        <v>3</v>
      </c>
      <c r="V5" s="58"/>
      <c r="W5" s="57">
        <v>42</v>
      </c>
      <c r="X5" s="58">
        <v>18</v>
      </c>
      <c r="Y5" s="58"/>
      <c r="Z5" s="58"/>
      <c r="AA5" s="58"/>
      <c r="AB5" s="57">
        <v>75</v>
      </c>
      <c r="AC5" s="58">
        <v>75</v>
      </c>
      <c r="AD5" s="58"/>
      <c r="AE5" s="58"/>
      <c r="AF5" s="58">
        <v>3</v>
      </c>
      <c r="AG5" s="57">
        <v>60</v>
      </c>
      <c r="AH5" s="58">
        <v>33</v>
      </c>
      <c r="AI5" s="58"/>
      <c r="AJ5" s="58"/>
      <c r="AK5" s="58"/>
      <c r="AL5" s="57">
        <v>54</v>
      </c>
      <c r="AM5" s="58">
        <v>54</v>
      </c>
      <c r="AN5" s="58"/>
      <c r="AO5" s="58"/>
      <c r="AP5" s="58"/>
      <c r="AQ5" s="57">
        <v>60</v>
      </c>
      <c r="AR5" s="58">
        <v>67</v>
      </c>
      <c r="AS5" s="58"/>
      <c r="AT5" s="58"/>
      <c r="AU5" s="58">
        <v>3</v>
      </c>
      <c r="AV5" s="11">
        <f t="shared" si="0"/>
        <v>616</v>
      </c>
      <c r="AW5" s="101">
        <f t="shared" ref="AW5:AW36" si="51">(AV4-AV5)</f>
        <v>41</v>
      </c>
      <c r="AX5" s="85"/>
      <c r="AY5" s="86"/>
      <c r="AZ5" s="87"/>
      <c r="BA5" s="26">
        <f t="shared" ref="BA5:BA53" si="52">SUM(CH5:CP5)</f>
        <v>607</v>
      </c>
      <c r="BB5" s="30">
        <f t="shared" ref="BB5:BB53" si="53">SUM(CY5:DC5)</f>
        <v>9</v>
      </c>
      <c r="BC5" s="29"/>
      <c r="BD5" s="28"/>
      <c r="BE5" s="29"/>
      <c r="BF5" s="15">
        <f t="shared" si="1"/>
        <v>60</v>
      </c>
      <c r="BG5" s="15">
        <f t="shared" si="2"/>
        <v>39</v>
      </c>
      <c r="BH5" s="15">
        <f t="shared" si="3"/>
        <v>60</v>
      </c>
      <c r="BI5" s="15">
        <f t="shared" si="4"/>
        <v>54</v>
      </c>
      <c r="BJ5" s="15">
        <f t="shared" si="5"/>
        <v>75</v>
      </c>
      <c r="BK5" s="15">
        <f t="shared" si="6"/>
        <v>75</v>
      </c>
      <c r="BL5" s="15">
        <f t="shared" si="7"/>
        <v>42</v>
      </c>
      <c r="BM5" s="15">
        <f t="shared" si="8"/>
        <v>18</v>
      </c>
      <c r="BN5" s="15">
        <f t="shared" si="9"/>
        <v>75</v>
      </c>
      <c r="BO5" s="15">
        <f t="shared" si="10"/>
        <v>75</v>
      </c>
      <c r="BP5" s="15">
        <f t="shared" si="11"/>
        <v>60</v>
      </c>
      <c r="BQ5" s="15">
        <f t="shared" si="12"/>
        <v>33</v>
      </c>
      <c r="BR5" s="15">
        <f t="shared" si="13"/>
        <v>54</v>
      </c>
      <c r="BS5" s="15">
        <f t="shared" si="14"/>
        <v>54</v>
      </c>
      <c r="BT5" s="15">
        <f t="shared" si="15"/>
        <v>60</v>
      </c>
      <c r="BU5" s="15">
        <f t="shared" si="16"/>
        <v>67</v>
      </c>
      <c r="BV5" s="15">
        <f t="shared" si="17"/>
        <v>901</v>
      </c>
      <c r="BW5" s="13"/>
      <c r="BX5" s="15">
        <f t="shared" si="18"/>
        <v>0</v>
      </c>
      <c r="BY5" s="15">
        <f t="shared" si="19"/>
        <v>0</v>
      </c>
      <c r="BZ5" s="15">
        <f t="shared" si="20"/>
        <v>3</v>
      </c>
      <c r="CA5" s="15">
        <f t="shared" si="21"/>
        <v>0</v>
      </c>
      <c r="CB5" s="15">
        <f t="shared" si="22"/>
        <v>3</v>
      </c>
      <c r="CC5" s="15">
        <f t="shared" si="23"/>
        <v>0</v>
      </c>
      <c r="CD5" s="15">
        <f t="shared" si="24"/>
        <v>0</v>
      </c>
      <c r="CE5" s="15">
        <f t="shared" si="25"/>
        <v>3</v>
      </c>
      <c r="CF5" s="15">
        <f t="shared" si="26"/>
        <v>9</v>
      </c>
      <c r="CG5" s="13"/>
      <c r="CH5" s="16">
        <f t="shared" si="27"/>
        <v>75</v>
      </c>
      <c r="CI5" s="16">
        <f t="shared" si="28"/>
        <v>75</v>
      </c>
      <c r="CJ5" s="16">
        <f t="shared" si="29"/>
        <v>75</v>
      </c>
      <c r="CK5" s="16">
        <f t="shared" si="30"/>
        <v>75</v>
      </c>
      <c r="CL5" s="16">
        <f t="shared" si="31"/>
        <v>67</v>
      </c>
      <c r="CM5" s="16">
        <f t="shared" si="32"/>
        <v>60</v>
      </c>
      <c r="CN5" s="16">
        <f t="shared" si="33"/>
        <v>60</v>
      </c>
      <c r="CO5" s="16">
        <f t="shared" si="34"/>
        <v>60</v>
      </c>
      <c r="CP5" s="16">
        <f t="shared" si="35"/>
        <v>60</v>
      </c>
      <c r="CQ5" s="16">
        <f t="shared" si="36"/>
        <v>54</v>
      </c>
      <c r="CR5" s="16">
        <f t="shared" si="37"/>
        <v>54</v>
      </c>
      <c r="CS5" s="16">
        <f t="shared" si="38"/>
        <v>54</v>
      </c>
      <c r="CT5" s="16">
        <f t="shared" si="39"/>
        <v>42</v>
      </c>
      <c r="CU5" s="16">
        <f t="shared" si="40"/>
        <v>39</v>
      </c>
      <c r="CV5" s="16">
        <f t="shared" si="41"/>
        <v>33</v>
      </c>
      <c r="CW5" s="16">
        <f t="shared" si="42"/>
        <v>18</v>
      </c>
      <c r="CX5" s="14"/>
      <c r="CY5" s="15">
        <f t="shared" si="43"/>
        <v>3</v>
      </c>
      <c r="CZ5" s="15">
        <f t="shared" si="44"/>
        <v>3</v>
      </c>
      <c r="DA5" s="15">
        <f t="shared" si="45"/>
        <v>3</v>
      </c>
      <c r="DB5" s="15">
        <f t="shared" si="46"/>
        <v>0</v>
      </c>
      <c r="DC5" s="15">
        <f t="shared" si="47"/>
        <v>0</v>
      </c>
      <c r="DD5" s="15">
        <f t="shared" si="48"/>
        <v>0</v>
      </c>
      <c r="DE5" s="15">
        <f t="shared" si="49"/>
        <v>0</v>
      </c>
      <c r="DF5" s="15">
        <f t="shared" si="50"/>
        <v>0</v>
      </c>
    </row>
    <row r="6" spans="1:110" ht="15" customHeight="1">
      <c r="A6" s="131">
        <v>4</v>
      </c>
      <c r="B6" s="131">
        <v>3</v>
      </c>
      <c r="C6" s="81" t="s">
        <v>111</v>
      </c>
      <c r="D6" s="107"/>
      <c r="E6" s="76">
        <v>80</v>
      </c>
      <c r="F6" s="76">
        <f>E6+0</f>
        <v>80</v>
      </c>
      <c r="G6" s="107"/>
      <c r="H6" s="58">
        <v>75</v>
      </c>
      <c r="I6" s="58">
        <v>67</v>
      </c>
      <c r="J6" s="58"/>
      <c r="K6" s="58">
        <v>3</v>
      </c>
      <c r="L6" s="58">
        <v>3</v>
      </c>
      <c r="M6" s="57">
        <v>67</v>
      </c>
      <c r="N6" s="58">
        <v>45</v>
      </c>
      <c r="O6" s="58">
        <v>3</v>
      </c>
      <c r="P6" s="58"/>
      <c r="Q6" s="58"/>
      <c r="R6" s="137"/>
      <c r="S6" s="137"/>
      <c r="T6" s="137"/>
      <c r="U6" s="137"/>
      <c r="V6" s="137"/>
      <c r="W6" s="57">
        <v>18</v>
      </c>
      <c r="X6" s="58">
        <v>54</v>
      </c>
      <c r="Y6" s="58"/>
      <c r="Z6" s="58"/>
      <c r="AA6" s="58">
        <v>3</v>
      </c>
      <c r="AB6" s="57">
        <v>45</v>
      </c>
      <c r="AC6" s="58">
        <v>67</v>
      </c>
      <c r="AD6" s="58">
        <v>3</v>
      </c>
      <c r="AE6" s="58"/>
      <c r="AF6" s="58"/>
      <c r="AG6" s="57">
        <v>30</v>
      </c>
      <c r="AH6" s="58">
        <v>30</v>
      </c>
      <c r="AI6" s="58">
        <v>3</v>
      </c>
      <c r="AJ6" s="58"/>
      <c r="AK6" s="58"/>
      <c r="AL6" s="57">
        <v>75</v>
      </c>
      <c r="AM6" s="58">
        <v>45</v>
      </c>
      <c r="AN6" s="58"/>
      <c r="AO6" s="58">
        <v>3</v>
      </c>
      <c r="AP6" s="58"/>
      <c r="AQ6" s="57">
        <v>67</v>
      </c>
      <c r="AR6" s="58">
        <v>60</v>
      </c>
      <c r="AS6" s="58"/>
      <c r="AT6" s="58">
        <v>3</v>
      </c>
      <c r="AU6" s="58"/>
      <c r="AV6" s="11">
        <f t="shared" si="0"/>
        <v>595</v>
      </c>
      <c r="AW6" s="101">
        <f t="shared" si="51"/>
        <v>21</v>
      </c>
      <c r="AX6" s="88"/>
      <c r="AY6" s="51"/>
      <c r="AZ6" s="89"/>
      <c r="BA6" s="26">
        <f t="shared" si="52"/>
        <v>577</v>
      </c>
      <c r="BB6" s="30">
        <f t="shared" si="53"/>
        <v>18</v>
      </c>
      <c r="BC6" s="28"/>
      <c r="BD6" s="29"/>
      <c r="BE6" s="28"/>
      <c r="BF6" s="15">
        <f t="shared" si="1"/>
        <v>75</v>
      </c>
      <c r="BG6" s="15">
        <f t="shared" si="2"/>
        <v>67</v>
      </c>
      <c r="BH6" s="15">
        <f t="shared" si="3"/>
        <v>67</v>
      </c>
      <c r="BI6" s="15">
        <f t="shared" si="4"/>
        <v>45</v>
      </c>
      <c r="BJ6" s="15">
        <f t="shared" si="5"/>
        <v>0</v>
      </c>
      <c r="BK6" s="15">
        <f t="shared" si="6"/>
        <v>0</v>
      </c>
      <c r="BL6" s="15">
        <f t="shared" si="7"/>
        <v>18</v>
      </c>
      <c r="BM6" s="15">
        <f t="shared" si="8"/>
        <v>54</v>
      </c>
      <c r="BN6" s="15">
        <f t="shared" si="9"/>
        <v>45</v>
      </c>
      <c r="BO6" s="15">
        <f t="shared" si="10"/>
        <v>67</v>
      </c>
      <c r="BP6" s="15">
        <f t="shared" si="11"/>
        <v>30</v>
      </c>
      <c r="BQ6" s="15">
        <f t="shared" si="12"/>
        <v>30</v>
      </c>
      <c r="BR6" s="15">
        <f t="shared" si="13"/>
        <v>75</v>
      </c>
      <c r="BS6" s="15">
        <f t="shared" si="14"/>
        <v>45</v>
      </c>
      <c r="BT6" s="15">
        <f t="shared" si="15"/>
        <v>67</v>
      </c>
      <c r="BU6" s="15">
        <f t="shared" si="16"/>
        <v>60</v>
      </c>
      <c r="BV6" s="15">
        <f t="shared" si="17"/>
        <v>745</v>
      </c>
      <c r="BW6" s="13"/>
      <c r="BX6" s="15">
        <f t="shared" si="18"/>
        <v>6</v>
      </c>
      <c r="BY6" s="15">
        <f t="shared" si="19"/>
        <v>3</v>
      </c>
      <c r="BZ6" s="15">
        <f t="shared" si="20"/>
        <v>0</v>
      </c>
      <c r="CA6" s="15">
        <f t="shared" si="21"/>
        <v>3</v>
      </c>
      <c r="CB6" s="15">
        <f t="shared" si="22"/>
        <v>3</v>
      </c>
      <c r="CC6" s="15">
        <f t="shared" si="23"/>
        <v>3</v>
      </c>
      <c r="CD6" s="15">
        <f t="shared" si="24"/>
        <v>3</v>
      </c>
      <c r="CE6" s="15">
        <f t="shared" si="25"/>
        <v>3</v>
      </c>
      <c r="CF6" s="15">
        <f t="shared" si="26"/>
        <v>24</v>
      </c>
      <c r="CG6" s="13"/>
      <c r="CH6" s="16">
        <f t="shared" si="27"/>
        <v>75</v>
      </c>
      <c r="CI6" s="16">
        <f t="shared" si="28"/>
        <v>75</v>
      </c>
      <c r="CJ6" s="16">
        <f t="shared" si="29"/>
        <v>67</v>
      </c>
      <c r="CK6" s="16">
        <f t="shared" si="30"/>
        <v>67</v>
      </c>
      <c r="CL6" s="16">
        <f t="shared" si="31"/>
        <v>67</v>
      </c>
      <c r="CM6" s="16">
        <f t="shared" si="32"/>
        <v>67</v>
      </c>
      <c r="CN6" s="16">
        <f t="shared" si="33"/>
        <v>60</v>
      </c>
      <c r="CO6" s="16">
        <f t="shared" si="34"/>
        <v>54</v>
      </c>
      <c r="CP6" s="16">
        <f t="shared" si="35"/>
        <v>45</v>
      </c>
      <c r="CQ6" s="16">
        <f t="shared" si="36"/>
        <v>45</v>
      </c>
      <c r="CR6" s="16">
        <f t="shared" si="37"/>
        <v>45</v>
      </c>
      <c r="CS6" s="16">
        <f t="shared" si="38"/>
        <v>30</v>
      </c>
      <c r="CT6" s="16">
        <f t="shared" si="39"/>
        <v>30</v>
      </c>
      <c r="CU6" s="16">
        <f t="shared" si="40"/>
        <v>18</v>
      </c>
      <c r="CV6" s="16">
        <f t="shared" si="41"/>
        <v>0</v>
      </c>
      <c r="CW6" s="16">
        <f t="shared" si="42"/>
        <v>0</v>
      </c>
      <c r="CX6" s="14"/>
      <c r="CY6" s="15">
        <f t="shared" si="43"/>
        <v>6</v>
      </c>
      <c r="CZ6" s="15">
        <f t="shared" si="44"/>
        <v>3</v>
      </c>
      <c r="DA6" s="15">
        <f t="shared" si="45"/>
        <v>3</v>
      </c>
      <c r="DB6" s="15">
        <f t="shared" si="46"/>
        <v>3</v>
      </c>
      <c r="DC6" s="15">
        <f t="shared" si="47"/>
        <v>3</v>
      </c>
      <c r="DD6" s="15">
        <f t="shared" si="48"/>
        <v>3</v>
      </c>
      <c r="DE6" s="15">
        <f t="shared" si="49"/>
        <v>3</v>
      </c>
      <c r="DF6" s="15">
        <f t="shared" si="50"/>
        <v>0</v>
      </c>
    </row>
    <row r="7" spans="1:110" ht="15" customHeight="1">
      <c r="A7" s="131">
        <v>3</v>
      </c>
      <c r="B7" s="131">
        <v>4</v>
      </c>
      <c r="C7" s="69" t="s">
        <v>106</v>
      </c>
      <c r="D7" s="107"/>
      <c r="E7" s="76">
        <v>80</v>
      </c>
      <c r="F7" s="76">
        <v>82.5</v>
      </c>
      <c r="G7" s="107"/>
      <c r="H7" s="58">
        <v>42</v>
      </c>
      <c r="I7" s="58">
        <v>75</v>
      </c>
      <c r="J7" s="58"/>
      <c r="K7" s="58"/>
      <c r="L7" s="58"/>
      <c r="M7" s="57">
        <v>49</v>
      </c>
      <c r="N7" s="58">
        <v>24</v>
      </c>
      <c r="O7" s="58"/>
      <c r="P7" s="58">
        <v>3</v>
      </c>
      <c r="Q7" s="58"/>
      <c r="R7" s="57">
        <v>54</v>
      </c>
      <c r="S7" s="58">
        <v>49</v>
      </c>
      <c r="T7" s="58"/>
      <c r="U7" s="58"/>
      <c r="V7" s="58"/>
      <c r="W7" s="57">
        <v>45</v>
      </c>
      <c r="X7" s="58">
        <v>45</v>
      </c>
      <c r="Y7" s="58">
        <v>3</v>
      </c>
      <c r="Z7" s="58"/>
      <c r="AA7" s="58"/>
      <c r="AB7" s="57">
        <v>60</v>
      </c>
      <c r="AC7" s="58">
        <v>60</v>
      </c>
      <c r="AD7" s="58"/>
      <c r="AE7" s="58"/>
      <c r="AF7" s="58"/>
      <c r="AG7" s="57">
        <v>75</v>
      </c>
      <c r="AH7" s="58">
        <v>60</v>
      </c>
      <c r="AI7" s="58"/>
      <c r="AJ7" s="58">
        <v>3</v>
      </c>
      <c r="AK7" s="58">
        <v>3</v>
      </c>
      <c r="AL7" s="57">
        <v>45</v>
      </c>
      <c r="AM7" s="58">
        <v>67</v>
      </c>
      <c r="AN7" s="58"/>
      <c r="AO7" s="58"/>
      <c r="AP7" s="58"/>
      <c r="AQ7" s="57">
        <v>49</v>
      </c>
      <c r="AR7" s="58">
        <v>54</v>
      </c>
      <c r="AS7" s="58"/>
      <c r="AT7" s="58"/>
      <c r="AU7" s="58"/>
      <c r="AV7" s="11">
        <f t="shared" si="0"/>
        <v>566</v>
      </c>
      <c r="AW7" s="101">
        <f t="shared" si="51"/>
        <v>29</v>
      </c>
      <c r="AX7" s="85"/>
      <c r="AY7" s="86"/>
      <c r="AZ7" s="87"/>
      <c r="BA7" s="26">
        <f t="shared" si="52"/>
        <v>554</v>
      </c>
      <c r="BB7" s="30">
        <f t="shared" si="53"/>
        <v>12</v>
      </c>
      <c r="BC7" s="29"/>
      <c r="BD7" s="28"/>
      <c r="BE7" s="29"/>
      <c r="BF7" s="15">
        <f t="shared" si="1"/>
        <v>42</v>
      </c>
      <c r="BG7" s="15">
        <f t="shared" si="2"/>
        <v>75</v>
      </c>
      <c r="BH7" s="15">
        <f t="shared" si="3"/>
        <v>49</v>
      </c>
      <c r="BI7" s="15">
        <f t="shared" si="4"/>
        <v>24</v>
      </c>
      <c r="BJ7" s="15">
        <f t="shared" si="5"/>
        <v>54</v>
      </c>
      <c r="BK7" s="15">
        <f t="shared" si="6"/>
        <v>49</v>
      </c>
      <c r="BL7" s="15">
        <f t="shared" si="7"/>
        <v>45</v>
      </c>
      <c r="BM7" s="15">
        <f t="shared" si="8"/>
        <v>45</v>
      </c>
      <c r="BN7" s="15">
        <f t="shared" si="9"/>
        <v>60</v>
      </c>
      <c r="BO7" s="15">
        <f t="shared" si="10"/>
        <v>60</v>
      </c>
      <c r="BP7" s="15">
        <f t="shared" si="11"/>
        <v>75</v>
      </c>
      <c r="BQ7" s="15">
        <f t="shared" si="12"/>
        <v>60</v>
      </c>
      <c r="BR7" s="15">
        <f t="shared" si="13"/>
        <v>45</v>
      </c>
      <c r="BS7" s="15">
        <f t="shared" si="14"/>
        <v>67</v>
      </c>
      <c r="BT7" s="15">
        <f t="shared" si="15"/>
        <v>49</v>
      </c>
      <c r="BU7" s="15">
        <f t="shared" si="16"/>
        <v>54</v>
      </c>
      <c r="BV7" s="15">
        <f t="shared" si="17"/>
        <v>853</v>
      </c>
      <c r="BW7" s="13"/>
      <c r="BX7" s="15">
        <f t="shared" si="18"/>
        <v>0</v>
      </c>
      <c r="BY7" s="15">
        <f t="shared" si="19"/>
        <v>3</v>
      </c>
      <c r="BZ7" s="15">
        <f t="shared" si="20"/>
        <v>0</v>
      </c>
      <c r="CA7" s="15">
        <f t="shared" si="21"/>
        <v>3</v>
      </c>
      <c r="CB7" s="15">
        <f t="shared" si="22"/>
        <v>0</v>
      </c>
      <c r="CC7" s="15">
        <f t="shared" si="23"/>
        <v>6</v>
      </c>
      <c r="CD7" s="15">
        <f t="shared" si="24"/>
        <v>0</v>
      </c>
      <c r="CE7" s="15">
        <f t="shared" si="25"/>
        <v>0</v>
      </c>
      <c r="CF7" s="15">
        <f t="shared" si="26"/>
        <v>12</v>
      </c>
      <c r="CG7" s="13"/>
      <c r="CH7" s="16">
        <f t="shared" si="27"/>
        <v>75</v>
      </c>
      <c r="CI7" s="16">
        <f t="shared" si="28"/>
        <v>75</v>
      </c>
      <c r="CJ7" s="16">
        <f t="shared" si="29"/>
        <v>67</v>
      </c>
      <c r="CK7" s="16">
        <f t="shared" si="30"/>
        <v>60</v>
      </c>
      <c r="CL7" s="16">
        <f t="shared" si="31"/>
        <v>60</v>
      </c>
      <c r="CM7" s="16">
        <f t="shared" si="32"/>
        <v>60</v>
      </c>
      <c r="CN7" s="16">
        <f t="shared" si="33"/>
        <v>54</v>
      </c>
      <c r="CO7" s="16">
        <f t="shared" si="34"/>
        <v>54</v>
      </c>
      <c r="CP7" s="16">
        <f t="shared" si="35"/>
        <v>49</v>
      </c>
      <c r="CQ7" s="16">
        <f t="shared" si="36"/>
        <v>49</v>
      </c>
      <c r="CR7" s="16">
        <f t="shared" si="37"/>
        <v>49</v>
      </c>
      <c r="CS7" s="16">
        <f t="shared" si="38"/>
        <v>45</v>
      </c>
      <c r="CT7" s="16">
        <f t="shared" si="39"/>
        <v>45</v>
      </c>
      <c r="CU7" s="16">
        <f t="shared" si="40"/>
        <v>45</v>
      </c>
      <c r="CV7" s="16">
        <f t="shared" si="41"/>
        <v>42</v>
      </c>
      <c r="CW7" s="16">
        <f t="shared" si="42"/>
        <v>24</v>
      </c>
      <c r="CX7" s="14"/>
      <c r="CY7" s="15">
        <f t="shared" si="43"/>
        <v>6</v>
      </c>
      <c r="CZ7" s="15">
        <f t="shared" si="44"/>
        <v>3</v>
      </c>
      <c r="DA7" s="15">
        <f t="shared" si="45"/>
        <v>3</v>
      </c>
      <c r="DB7" s="15">
        <f t="shared" si="46"/>
        <v>0</v>
      </c>
      <c r="DC7" s="15">
        <f t="shared" si="47"/>
        <v>0</v>
      </c>
      <c r="DD7" s="15">
        <f t="shared" si="48"/>
        <v>0</v>
      </c>
      <c r="DE7" s="15">
        <f t="shared" si="49"/>
        <v>0</v>
      </c>
      <c r="DF7" s="15">
        <f t="shared" si="50"/>
        <v>0</v>
      </c>
    </row>
    <row r="8" spans="1:110" ht="15" customHeight="1">
      <c r="A8" s="131">
        <v>5</v>
      </c>
      <c r="B8" s="131">
        <v>5</v>
      </c>
      <c r="C8" s="69" t="s">
        <v>105</v>
      </c>
      <c r="D8" s="65"/>
      <c r="E8" s="76">
        <v>80</v>
      </c>
      <c r="F8" s="76">
        <f t="shared" ref="F8:F39" si="54">E8+0</f>
        <v>80</v>
      </c>
      <c r="G8" s="107"/>
      <c r="H8" s="58">
        <v>54</v>
      </c>
      <c r="I8" s="58">
        <v>60</v>
      </c>
      <c r="J8" s="58">
        <v>3</v>
      </c>
      <c r="K8" s="58"/>
      <c r="L8" s="58"/>
      <c r="M8" s="57">
        <v>45</v>
      </c>
      <c r="N8" s="58">
        <v>67</v>
      </c>
      <c r="O8" s="58"/>
      <c r="P8" s="58"/>
      <c r="Q8" s="58"/>
      <c r="R8" s="137"/>
      <c r="S8" s="137"/>
      <c r="T8" s="137"/>
      <c r="U8" s="137"/>
      <c r="V8" s="137"/>
      <c r="W8" s="57">
        <v>60</v>
      </c>
      <c r="X8" s="58">
        <v>60</v>
      </c>
      <c r="Y8" s="58"/>
      <c r="Z8" s="58"/>
      <c r="AA8" s="58"/>
      <c r="AB8" s="137"/>
      <c r="AC8" s="137"/>
      <c r="AD8" s="137"/>
      <c r="AE8" s="137"/>
      <c r="AF8" s="137"/>
      <c r="AG8" s="137"/>
      <c r="AH8" s="137"/>
      <c r="AI8" s="137"/>
      <c r="AJ8" s="137"/>
      <c r="AK8" s="137"/>
      <c r="AL8" s="57">
        <v>49</v>
      </c>
      <c r="AM8" s="58">
        <v>75</v>
      </c>
      <c r="AN8" s="58">
        <v>3</v>
      </c>
      <c r="AO8" s="58"/>
      <c r="AP8" s="58">
        <v>3</v>
      </c>
      <c r="AQ8" s="137"/>
      <c r="AR8" s="137"/>
      <c r="AS8" s="137"/>
      <c r="AT8" s="137"/>
      <c r="AU8" s="137"/>
      <c r="AV8" s="11">
        <f t="shared" si="0"/>
        <v>479</v>
      </c>
      <c r="AW8" s="101">
        <f t="shared" si="51"/>
        <v>87</v>
      </c>
      <c r="AX8" s="88"/>
      <c r="AY8" s="51"/>
      <c r="AZ8" s="89"/>
      <c r="BA8" s="26">
        <f t="shared" si="52"/>
        <v>470</v>
      </c>
      <c r="BB8" s="30">
        <f t="shared" si="53"/>
        <v>9</v>
      </c>
      <c r="BC8" s="28"/>
      <c r="BD8" s="29"/>
      <c r="BE8" s="28"/>
      <c r="BF8" s="15">
        <f t="shared" si="1"/>
        <v>54</v>
      </c>
      <c r="BG8" s="15">
        <f t="shared" si="2"/>
        <v>60</v>
      </c>
      <c r="BH8" s="15">
        <f t="shared" si="3"/>
        <v>45</v>
      </c>
      <c r="BI8" s="15">
        <f t="shared" si="4"/>
        <v>67</v>
      </c>
      <c r="BJ8" s="15">
        <f t="shared" si="5"/>
        <v>0</v>
      </c>
      <c r="BK8" s="15">
        <f t="shared" si="6"/>
        <v>0</v>
      </c>
      <c r="BL8" s="15">
        <f t="shared" si="7"/>
        <v>60</v>
      </c>
      <c r="BM8" s="15">
        <f t="shared" si="8"/>
        <v>60</v>
      </c>
      <c r="BN8" s="15">
        <f t="shared" si="9"/>
        <v>0</v>
      </c>
      <c r="BO8" s="15">
        <f t="shared" si="10"/>
        <v>0</v>
      </c>
      <c r="BP8" s="15">
        <f t="shared" si="11"/>
        <v>0</v>
      </c>
      <c r="BQ8" s="15">
        <f t="shared" si="12"/>
        <v>0</v>
      </c>
      <c r="BR8" s="15">
        <f t="shared" si="13"/>
        <v>49</v>
      </c>
      <c r="BS8" s="15">
        <f t="shared" si="14"/>
        <v>75</v>
      </c>
      <c r="BT8" s="15">
        <f t="shared" si="15"/>
        <v>0</v>
      </c>
      <c r="BU8" s="15">
        <f t="shared" si="16"/>
        <v>0</v>
      </c>
      <c r="BV8" s="15">
        <f t="shared" si="17"/>
        <v>470</v>
      </c>
      <c r="BW8" s="13"/>
      <c r="BX8" s="15">
        <f t="shared" si="18"/>
        <v>3</v>
      </c>
      <c r="BY8" s="15">
        <f t="shared" si="19"/>
        <v>0</v>
      </c>
      <c r="BZ8" s="15">
        <f t="shared" si="20"/>
        <v>0</v>
      </c>
      <c r="CA8" s="15">
        <f t="shared" si="21"/>
        <v>0</v>
      </c>
      <c r="CB8" s="15">
        <f t="shared" si="22"/>
        <v>0</v>
      </c>
      <c r="CC8" s="15">
        <f t="shared" si="23"/>
        <v>0</v>
      </c>
      <c r="CD8" s="15">
        <f t="shared" si="24"/>
        <v>6</v>
      </c>
      <c r="CE8" s="15">
        <f t="shared" si="25"/>
        <v>0</v>
      </c>
      <c r="CF8" s="15">
        <f t="shared" si="26"/>
        <v>9</v>
      </c>
      <c r="CG8" s="13"/>
      <c r="CH8" s="16">
        <f>LARGE((BF8:BU8),1)</f>
        <v>75</v>
      </c>
      <c r="CI8" s="16">
        <f t="shared" si="28"/>
        <v>67</v>
      </c>
      <c r="CJ8" s="16">
        <f t="shared" si="29"/>
        <v>60</v>
      </c>
      <c r="CK8" s="16">
        <f t="shared" si="30"/>
        <v>60</v>
      </c>
      <c r="CL8" s="16">
        <f t="shared" si="31"/>
        <v>60</v>
      </c>
      <c r="CM8" s="16">
        <f t="shared" si="32"/>
        <v>54</v>
      </c>
      <c r="CN8" s="16">
        <f t="shared" si="33"/>
        <v>49</v>
      </c>
      <c r="CO8" s="16">
        <f t="shared" si="34"/>
        <v>45</v>
      </c>
      <c r="CP8" s="16">
        <f t="shared" si="35"/>
        <v>0</v>
      </c>
      <c r="CQ8" s="16">
        <f t="shared" si="36"/>
        <v>0</v>
      </c>
      <c r="CR8" s="16">
        <f t="shared" si="37"/>
        <v>0</v>
      </c>
      <c r="CS8" s="16">
        <f t="shared" si="38"/>
        <v>0</v>
      </c>
      <c r="CT8" s="16">
        <f t="shared" si="39"/>
        <v>0</v>
      </c>
      <c r="CU8" s="16">
        <f t="shared" si="40"/>
        <v>0</v>
      </c>
      <c r="CV8" s="16">
        <f t="shared" si="41"/>
        <v>0</v>
      </c>
      <c r="CW8" s="16">
        <f t="shared" si="42"/>
        <v>0</v>
      </c>
      <c r="CX8" s="14"/>
      <c r="CY8" s="15">
        <f t="shared" si="43"/>
        <v>6</v>
      </c>
      <c r="CZ8" s="15">
        <f t="shared" si="44"/>
        <v>3</v>
      </c>
      <c r="DA8" s="15">
        <f t="shared" si="45"/>
        <v>0</v>
      </c>
      <c r="DB8" s="15">
        <f t="shared" si="46"/>
        <v>0</v>
      </c>
      <c r="DC8" s="15">
        <f t="shared" si="47"/>
        <v>0</v>
      </c>
      <c r="DD8" s="15">
        <f t="shared" si="48"/>
        <v>0</v>
      </c>
      <c r="DE8" s="15">
        <f t="shared" si="49"/>
        <v>0</v>
      </c>
      <c r="DF8" s="15">
        <f t="shared" si="50"/>
        <v>0</v>
      </c>
    </row>
    <row r="9" spans="1:110" ht="15" customHeight="1">
      <c r="A9" s="131">
        <v>6</v>
      </c>
      <c r="B9" s="131">
        <v>6</v>
      </c>
      <c r="C9" s="69" t="s">
        <v>108</v>
      </c>
      <c r="D9" s="65"/>
      <c r="E9" s="76">
        <v>80</v>
      </c>
      <c r="F9" s="76">
        <f t="shared" si="54"/>
        <v>80</v>
      </c>
      <c r="G9" s="99"/>
      <c r="H9" s="58">
        <v>39</v>
      </c>
      <c r="I9" s="58">
        <v>22</v>
      </c>
      <c r="J9" s="58"/>
      <c r="K9" s="58"/>
      <c r="L9" s="58"/>
      <c r="M9" s="57">
        <v>18</v>
      </c>
      <c r="N9" s="58">
        <v>30</v>
      </c>
      <c r="O9" s="58"/>
      <c r="P9" s="58"/>
      <c r="Q9" s="58"/>
      <c r="R9" s="57">
        <v>26</v>
      </c>
      <c r="S9" s="58">
        <v>45</v>
      </c>
      <c r="T9" s="58"/>
      <c r="U9" s="58"/>
      <c r="V9" s="58"/>
      <c r="W9" s="57">
        <v>30</v>
      </c>
      <c r="X9" s="58">
        <v>33</v>
      </c>
      <c r="Y9" s="58"/>
      <c r="Z9" s="58"/>
      <c r="AA9" s="58"/>
      <c r="AB9" s="57">
        <v>24</v>
      </c>
      <c r="AC9" s="58">
        <v>36</v>
      </c>
      <c r="AD9" s="58"/>
      <c r="AE9" s="58"/>
      <c r="AF9" s="58"/>
      <c r="AG9" s="57">
        <v>54</v>
      </c>
      <c r="AH9" s="58">
        <v>54</v>
      </c>
      <c r="AI9" s="58"/>
      <c r="AJ9" s="58"/>
      <c r="AK9" s="58"/>
      <c r="AL9" s="57">
        <v>67</v>
      </c>
      <c r="AM9" s="58">
        <v>60</v>
      </c>
      <c r="AN9" s="58"/>
      <c r="AO9" s="58"/>
      <c r="AP9" s="58"/>
      <c r="AQ9" s="57">
        <v>54</v>
      </c>
      <c r="AR9" s="58">
        <v>45</v>
      </c>
      <c r="AS9" s="58"/>
      <c r="AT9" s="58"/>
      <c r="AU9" s="58"/>
      <c r="AV9" s="11">
        <f t="shared" si="0"/>
        <v>454</v>
      </c>
      <c r="AW9" s="101">
        <f t="shared" si="51"/>
        <v>25</v>
      </c>
      <c r="AX9" s="85"/>
      <c r="AY9" s="86"/>
      <c r="AZ9" s="87"/>
      <c r="BA9" s="26">
        <f t="shared" si="52"/>
        <v>454</v>
      </c>
      <c r="BB9" s="30">
        <f t="shared" si="53"/>
        <v>0</v>
      </c>
      <c r="BC9" s="29"/>
      <c r="BD9" s="28"/>
      <c r="BE9" s="29"/>
      <c r="BF9" s="15">
        <f t="shared" si="1"/>
        <v>39</v>
      </c>
      <c r="BG9" s="15">
        <f t="shared" si="2"/>
        <v>22</v>
      </c>
      <c r="BH9" s="15">
        <f t="shared" si="3"/>
        <v>18</v>
      </c>
      <c r="BI9" s="15">
        <f t="shared" si="4"/>
        <v>30</v>
      </c>
      <c r="BJ9" s="15">
        <f t="shared" si="5"/>
        <v>26</v>
      </c>
      <c r="BK9" s="15">
        <f t="shared" si="6"/>
        <v>45</v>
      </c>
      <c r="BL9" s="15">
        <f t="shared" si="7"/>
        <v>30</v>
      </c>
      <c r="BM9" s="15">
        <f t="shared" si="8"/>
        <v>33</v>
      </c>
      <c r="BN9" s="15">
        <f t="shared" si="9"/>
        <v>24</v>
      </c>
      <c r="BO9" s="15">
        <f t="shared" si="10"/>
        <v>36</v>
      </c>
      <c r="BP9" s="15">
        <f t="shared" si="11"/>
        <v>54</v>
      </c>
      <c r="BQ9" s="15">
        <f t="shared" si="12"/>
        <v>54</v>
      </c>
      <c r="BR9" s="15">
        <f t="shared" si="13"/>
        <v>67</v>
      </c>
      <c r="BS9" s="15">
        <f t="shared" si="14"/>
        <v>60</v>
      </c>
      <c r="BT9" s="15">
        <f t="shared" si="15"/>
        <v>54</v>
      </c>
      <c r="BU9" s="15">
        <f t="shared" si="16"/>
        <v>45</v>
      </c>
      <c r="BV9" s="15">
        <f t="shared" si="17"/>
        <v>637</v>
      </c>
      <c r="BW9" s="13"/>
      <c r="BX9" s="15">
        <f t="shared" si="18"/>
        <v>0</v>
      </c>
      <c r="BY9" s="15">
        <f t="shared" si="19"/>
        <v>0</v>
      </c>
      <c r="BZ9" s="15">
        <f t="shared" si="20"/>
        <v>0</v>
      </c>
      <c r="CA9" s="15">
        <f t="shared" si="21"/>
        <v>0</v>
      </c>
      <c r="CB9" s="15">
        <f t="shared" si="22"/>
        <v>0</v>
      </c>
      <c r="CC9" s="15">
        <f t="shared" si="23"/>
        <v>0</v>
      </c>
      <c r="CD9" s="15">
        <f t="shared" si="24"/>
        <v>0</v>
      </c>
      <c r="CE9" s="15">
        <f t="shared" si="25"/>
        <v>0</v>
      </c>
      <c r="CF9" s="15">
        <f t="shared" si="26"/>
        <v>0</v>
      </c>
      <c r="CG9" s="13"/>
      <c r="CH9" s="16">
        <f t="shared" si="27"/>
        <v>67</v>
      </c>
      <c r="CI9" s="16">
        <f t="shared" si="28"/>
        <v>60</v>
      </c>
      <c r="CJ9" s="16">
        <f t="shared" si="29"/>
        <v>54</v>
      </c>
      <c r="CK9" s="16">
        <f t="shared" si="30"/>
        <v>54</v>
      </c>
      <c r="CL9" s="16">
        <f t="shared" si="31"/>
        <v>54</v>
      </c>
      <c r="CM9" s="16">
        <f t="shared" si="32"/>
        <v>45</v>
      </c>
      <c r="CN9" s="16">
        <f t="shared" si="33"/>
        <v>45</v>
      </c>
      <c r="CO9" s="16">
        <f t="shared" si="34"/>
        <v>39</v>
      </c>
      <c r="CP9" s="16">
        <f t="shared" si="35"/>
        <v>36</v>
      </c>
      <c r="CQ9" s="16">
        <f t="shared" si="36"/>
        <v>33</v>
      </c>
      <c r="CR9" s="16">
        <f t="shared" si="37"/>
        <v>30</v>
      </c>
      <c r="CS9" s="16">
        <f t="shared" si="38"/>
        <v>30</v>
      </c>
      <c r="CT9" s="16">
        <f t="shared" si="39"/>
        <v>26</v>
      </c>
      <c r="CU9" s="16">
        <f t="shared" si="40"/>
        <v>24</v>
      </c>
      <c r="CV9" s="16">
        <f t="shared" si="41"/>
        <v>22</v>
      </c>
      <c r="CW9" s="16">
        <f t="shared" si="42"/>
        <v>18</v>
      </c>
      <c r="CX9" s="14"/>
      <c r="CY9" s="15">
        <f t="shared" si="43"/>
        <v>0</v>
      </c>
      <c r="CZ9" s="15">
        <f t="shared" si="44"/>
        <v>0</v>
      </c>
      <c r="DA9" s="15">
        <f t="shared" si="45"/>
        <v>0</v>
      </c>
      <c r="DB9" s="15">
        <f t="shared" si="46"/>
        <v>0</v>
      </c>
      <c r="DC9" s="15">
        <f t="shared" si="47"/>
        <v>0</v>
      </c>
      <c r="DD9" s="15">
        <f t="shared" si="48"/>
        <v>0</v>
      </c>
      <c r="DE9" s="15">
        <f t="shared" si="49"/>
        <v>0</v>
      </c>
      <c r="DF9" s="15">
        <f t="shared" si="50"/>
        <v>0</v>
      </c>
    </row>
    <row r="10" spans="1:110" ht="15" customHeight="1">
      <c r="A10" s="131">
        <v>7</v>
      </c>
      <c r="B10" s="131">
        <v>7</v>
      </c>
      <c r="C10" s="69" t="s">
        <v>334</v>
      </c>
      <c r="D10" s="65"/>
      <c r="E10" s="76">
        <v>80</v>
      </c>
      <c r="F10" s="76">
        <f t="shared" si="54"/>
        <v>80</v>
      </c>
      <c r="G10" s="99"/>
      <c r="H10" s="137"/>
      <c r="I10" s="137"/>
      <c r="J10" s="137"/>
      <c r="K10" s="137"/>
      <c r="L10" s="137"/>
      <c r="M10" s="137"/>
      <c r="N10" s="137"/>
      <c r="O10" s="137"/>
      <c r="P10" s="137"/>
      <c r="Q10" s="137"/>
      <c r="R10" s="137"/>
      <c r="S10" s="137"/>
      <c r="T10" s="137"/>
      <c r="U10" s="137"/>
      <c r="V10" s="137"/>
      <c r="W10" s="57">
        <v>36</v>
      </c>
      <c r="X10" s="58">
        <v>36</v>
      </c>
      <c r="Y10" s="58"/>
      <c r="Z10" s="58"/>
      <c r="AA10" s="58"/>
      <c r="AB10" s="57">
        <v>67</v>
      </c>
      <c r="AC10" s="58">
        <v>54</v>
      </c>
      <c r="AD10" s="58"/>
      <c r="AE10" s="58">
        <v>3</v>
      </c>
      <c r="AF10" s="58"/>
      <c r="AG10" s="57">
        <v>33</v>
      </c>
      <c r="AH10" s="58">
        <v>75</v>
      </c>
      <c r="AI10" s="58"/>
      <c r="AJ10" s="58"/>
      <c r="AK10" s="58"/>
      <c r="AL10" s="57">
        <v>60</v>
      </c>
      <c r="AM10" s="58">
        <v>42</v>
      </c>
      <c r="AN10" s="58"/>
      <c r="AO10" s="58"/>
      <c r="AP10" s="58"/>
      <c r="AQ10" s="137"/>
      <c r="AR10" s="137"/>
      <c r="AS10" s="137"/>
      <c r="AT10" s="137"/>
      <c r="AU10" s="137"/>
      <c r="AV10" s="11">
        <f t="shared" si="0"/>
        <v>406</v>
      </c>
      <c r="AW10" s="101">
        <f t="shared" si="51"/>
        <v>48</v>
      </c>
      <c r="AX10" s="88"/>
      <c r="AY10" s="51"/>
      <c r="AZ10" s="89"/>
      <c r="BA10" s="26">
        <f t="shared" si="52"/>
        <v>403</v>
      </c>
      <c r="BB10" s="30">
        <f t="shared" si="53"/>
        <v>3</v>
      </c>
      <c r="BC10" s="28"/>
      <c r="BD10" s="29"/>
      <c r="BE10" s="28"/>
      <c r="BF10" s="15">
        <f t="shared" si="1"/>
        <v>0</v>
      </c>
      <c r="BG10" s="15">
        <f t="shared" si="2"/>
        <v>0</v>
      </c>
      <c r="BH10" s="15">
        <f t="shared" si="3"/>
        <v>0</v>
      </c>
      <c r="BI10" s="15">
        <f t="shared" si="4"/>
        <v>0</v>
      </c>
      <c r="BJ10" s="15">
        <f t="shared" si="5"/>
        <v>0</v>
      </c>
      <c r="BK10" s="15">
        <f t="shared" si="6"/>
        <v>0</v>
      </c>
      <c r="BL10" s="15">
        <f t="shared" si="7"/>
        <v>36</v>
      </c>
      <c r="BM10" s="15">
        <f t="shared" si="8"/>
        <v>36</v>
      </c>
      <c r="BN10" s="15">
        <f t="shared" si="9"/>
        <v>67</v>
      </c>
      <c r="BO10" s="15">
        <f t="shared" si="10"/>
        <v>54</v>
      </c>
      <c r="BP10" s="15">
        <f t="shared" si="11"/>
        <v>33</v>
      </c>
      <c r="BQ10" s="15">
        <f t="shared" si="12"/>
        <v>75</v>
      </c>
      <c r="BR10" s="15">
        <f t="shared" si="13"/>
        <v>60</v>
      </c>
      <c r="BS10" s="15">
        <f t="shared" si="14"/>
        <v>42</v>
      </c>
      <c r="BT10" s="15">
        <f t="shared" si="15"/>
        <v>0</v>
      </c>
      <c r="BU10" s="15">
        <f t="shared" si="16"/>
        <v>0</v>
      </c>
      <c r="BV10" s="15">
        <f t="shared" si="17"/>
        <v>403</v>
      </c>
      <c r="BW10" s="13"/>
      <c r="BX10" s="15">
        <f t="shared" si="18"/>
        <v>0</v>
      </c>
      <c r="BY10" s="15">
        <f t="shared" si="19"/>
        <v>0</v>
      </c>
      <c r="BZ10" s="15">
        <f t="shared" si="20"/>
        <v>0</v>
      </c>
      <c r="CA10" s="15">
        <f t="shared" si="21"/>
        <v>0</v>
      </c>
      <c r="CB10" s="15">
        <f t="shared" si="22"/>
        <v>3</v>
      </c>
      <c r="CC10" s="15">
        <f t="shared" si="23"/>
        <v>0</v>
      </c>
      <c r="CD10" s="15">
        <f t="shared" si="24"/>
        <v>0</v>
      </c>
      <c r="CE10" s="15">
        <f t="shared" si="25"/>
        <v>0</v>
      </c>
      <c r="CF10" s="15">
        <f t="shared" si="26"/>
        <v>3</v>
      </c>
      <c r="CG10" s="13"/>
      <c r="CH10" s="16">
        <f t="shared" si="27"/>
        <v>75</v>
      </c>
      <c r="CI10" s="16">
        <f t="shared" si="28"/>
        <v>67</v>
      </c>
      <c r="CJ10" s="16">
        <f t="shared" si="29"/>
        <v>60</v>
      </c>
      <c r="CK10" s="16">
        <f t="shared" si="30"/>
        <v>54</v>
      </c>
      <c r="CL10" s="16">
        <f t="shared" si="31"/>
        <v>42</v>
      </c>
      <c r="CM10" s="16">
        <f t="shared" si="32"/>
        <v>36</v>
      </c>
      <c r="CN10" s="16">
        <f t="shared" si="33"/>
        <v>36</v>
      </c>
      <c r="CO10" s="16">
        <f t="shared" si="34"/>
        <v>33</v>
      </c>
      <c r="CP10" s="16">
        <f t="shared" si="35"/>
        <v>0</v>
      </c>
      <c r="CQ10" s="16">
        <f t="shared" si="36"/>
        <v>0</v>
      </c>
      <c r="CR10" s="16">
        <f t="shared" si="37"/>
        <v>0</v>
      </c>
      <c r="CS10" s="16">
        <f t="shared" si="38"/>
        <v>0</v>
      </c>
      <c r="CT10" s="16">
        <f t="shared" si="39"/>
        <v>0</v>
      </c>
      <c r="CU10" s="16">
        <f t="shared" si="40"/>
        <v>0</v>
      </c>
      <c r="CV10" s="16">
        <f t="shared" si="41"/>
        <v>0</v>
      </c>
      <c r="CW10" s="16">
        <f t="shared" si="42"/>
        <v>0</v>
      </c>
      <c r="CX10" s="14"/>
      <c r="CY10" s="15">
        <f t="shared" si="43"/>
        <v>3</v>
      </c>
      <c r="CZ10" s="15">
        <f t="shared" si="44"/>
        <v>0</v>
      </c>
      <c r="DA10" s="15">
        <f t="shared" si="45"/>
        <v>0</v>
      </c>
      <c r="DB10" s="15">
        <f t="shared" si="46"/>
        <v>0</v>
      </c>
      <c r="DC10" s="15">
        <f t="shared" si="47"/>
        <v>0</v>
      </c>
      <c r="DD10" s="15">
        <f t="shared" si="48"/>
        <v>0</v>
      </c>
      <c r="DE10" s="15">
        <f t="shared" si="49"/>
        <v>0</v>
      </c>
      <c r="DF10" s="15">
        <f t="shared" si="50"/>
        <v>0</v>
      </c>
    </row>
    <row r="11" spans="1:110" ht="15" customHeight="1">
      <c r="A11" s="131">
        <v>8</v>
      </c>
      <c r="B11" s="131">
        <v>8</v>
      </c>
      <c r="C11" s="69" t="s">
        <v>107</v>
      </c>
      <c r="D11" s="65"/>
      <c r="E11" s="76">
        <v>80</v>
      </c>
      <c r="F11" s="76">
        <f t="shared" si="54"/>
        <v>80</v>
      </c>
      <c r="G11" s="107"/>
      <c r="H11" s="58">
        <v>49</v>
      </c>
      <c r="I11" s="58">
        <v>33</v>
      </c>
      <c r="J11" s="58"/>
      <c r="K11" s="58"/>
      <c r="L11" s="58"/>
      <c r="M11" s="137"/>
      <c r="N11" s="137"/>
      <c r="O11" s="137"/>
      <c r="P11" s="137"/>
      <c r="Q11" s="137"/>
      <c r="R11" s="57">
        <v>28</v>
      </c>
      <c r="S11" s="58">
        <v>28</v>
      </c>
      <c r="T11" s="58"/>
      <c r="U11" s="58"/>
      <c r="V11" s="58"/>
      <c r="W11" s="57">
        <v>26</v>
      </c>
      <c r="X11" s="58">
        <v>30</v>
      </c>
      <c r="Y11" s="58"/>
      <c r="Z11" s="58"/>
      <c r="AA11" s="58"/>
      <c r="AB11" s="57">
        <v>49</v>
      </c>
      <c r="AC11" s="58">
        <v>39</v>
      </c>
      <c r="AD11" s="58"/>
      <c r="AE11" s="58"/>
      <c r="AF11" s="58"/>
      <c r="AG11" s="57">
        <v>42</v>
      </c>
      <c r="AH11" s="58">
        <v>49</v>
      </c>
      <c r="AI11" s="58"/>
      <c r="AJ11" s="58"/>
      <c r="AK11" s="58"/>
      <c r="AL11" s="137"/>
      <c r="AM11" s="137"/>
      <c r="AN11" s="137"/>
      <c r="AO11" s="137"/>
      <c r="AP11" s="137"/>
      <c r="AQ11" s="137"/>
      <c r="AR11" s="137"/>
      <c r="AS11" s="137"/>
      <c r="AT11" s="137"/>
      <c r="AU11" s="137"/>
      <c r="AV11" s="11">
        <f t="shared" si="0"/>
        <v>347</v>
      </c>
      <c r="AW11" s="101">
        <f t="shared" si="51"/>
        <v>59</v>
      </c>
      <c r="AX11" s="85"/>
      <c r="AY11" s="86"/>
      <c r="AZ11" s="87"/>
      <c r="BA11" s="26">
        <f t="shared" si="52"/>
        <v>347</v>
      </c>
      <c r="BB11" s="30">
        <f>SUM(CY11:DC11)</f>
        <v>0</v>
      </c>
      <c r="BC11" s="29"/>
      <c r="BD11" s="28"/>
      <c r="BE11" s="29"/>
      <c r="BF11" s="15">
        <f t="shared" si="1"/>
        <v>49</v>
      </c>
      <c r="BG11" s="15">
        <f t="shared" si="2"/>
        <v>33</v>
      </c>
      <c r="BH11" s="15">
        <f t="shared" si="3"/>
        <v>0</v>
      </c>
      <c r="BI11" s="15">
        <f t="shared" si="4"/>
        <v>0</v>
      </c>
      <c r="BJ11" s="15">
        <f t="shared" si="5"/>
        <v>28</v>
      </c>
      <c r="BK11" s="15">
        <f t="shared" si="6"/>
        <v>28</v>
      </c>
      <c r="BL11" s="15">
        <f t="shared" si="7"/>
        <v>26</v>
      </c>
      <c r="BM11" s="15">
        <f t="shared" si="8"/>
        <v>30</v>
      </c>
      <c r="BN11" s="15">
        <f t="shared" si="9"/>
        <v>49</v>
      </c>
      <c r="BO11" s="15">
        <f t="shared" si="10"/>
        <v>39</v>
      </c>
      <c r="BP11" s="15">
        <f t="shared" si="11"/>
        <v>42</v>
      </c>
      <c r="BQ11" s="15">
        <f t="shared" si="12"/>
        <v>49</v>
      </c>
      <c r="BR11" s="15">
        <f t="shared" si="13"/>
        <v>0</v>
      </c>
      <c r="BS11" s="15">
        <f t="shared" si="14"/>
        <v>0</v>
      </c>
      <c r="BT11" s="15">
        <f t="shared" si="15"/>
        <v>0</v>
      </c>
      <c r="BU11" s="15">
        <f t="shared" si="16"/>
        <v>0</v>
      </c>
      <c r="BV11" s="15">
        <f t="shared" si="17"/>
        <v>373</v>
      </c>
      <c r="BW11" s="13"/>
      <c r="BX11" s="15">
        <f t="shared" si="18"/>
        <v>0</v>
      </c>
      <c r="BY11" s="15">
        <f t="shared" si="19"/>
        <v>0</v>
      </c>
      <c r="BZ11" s="15">
        <f t="shared" si="20"/>
        <v>0</v>
      </c>
      <c r="CA11" s="15">
        <f t="shared" si="21"/>
        <v>0</v>
      </c>
      <c r="CB11" s="15">
        <f t="shared" si="22"/>
        <v>0</v>
      </c>
      <c r="CC11" s="15">
        <f t="shared" si="23"/>
        <v>0</v>
      </c>
      <c r="CD11" s="15">
        <f t="shared" si="24"/>
        <v>0</v>
      </c>
      <c r="CE11" s="15">
        <f t="shared" si="25"/>
        <v>0</v>
      </c>
      <c r="CF11" s="15">
        <f t="shared" si="26"/>
        <v>0</v>
      </c>
      <c r="CG11" s="13"/>
      <c r="CH11" s="16">
        <f t="shared" si="27"/>
        <v>49</v>
      </c>
      <c r="CI11" s="16">
        <f t="shared" si="28"/>
        <v>49</v>
      </c>
      <c r="CJ11" s="16">
        <f t="shared" si="29"/>
        <v>49</v>
      </c>
      <c r="CK11" s="16">
        <f t="shared" si="30"/>
        <v>42</v>
      </c>
      <c r="CL11" s="16">
        <f t="shared" si="31"/>
        <v>39</v>
      </c>
      <c r="CM11" s="16">
        <f t="shared" si="32"/>
        <v>33</v>
      </c>
      <c r="CN11" s="16">
        <f t="shared" si="33"/>
        <v>30</v>
      </c>
      <c r="CO11" s="16">
        <f t="shared" si="34"/>
        <v>28</v>
      </c>
      <c r="CP11" s="16">
        <f t="shared" si="35"/>
        <v>28</v>
      </c>
      <c r="CQ11" s="16">
        <f t="shared" si="36"/>
        <v>26</v>
      </c>
      <c r="CR11" s="16">
        <f t="shared" si="37"/>
        <v>0</v>
      </c>
      <c r="CS11" s="16">
        <f t="shared" si="38"/>
        <v>0</v>
      </c>
      <c r="CT11" s="16">
        <f t="shared" si="39"/>
        <v>0</v>
      </c>
      <c r="CU11" s="16">
        <f t="shared" si="40"/>
        <v>0</v>
      </c>
      <c r="CV11" s="16">
        <f t="shared" si="41"/>
        <v>0</v>
      </c>
      <c r="CW11" s="16">
        <f t="shared" si="42"/>
        <v>0</v>
      </c>
      <c r="CX11" s="14"/>
      <c r="CY11" s="15">
        <f t="shared" si="43"/>
        <v>0</v>
      </c>
      <c r="CZ11" s="15">
        <f t="shared" si="44"/>
        <v>0</v>
      </c>
      <c r="DA11" s="15">
        <f t="shared" si="45"/>
        <v>0</v>
      </c>
      <c r="DB11" s="15">
        <f t="shared" si="46"/>
        <v>0</v>
      </c>
      <c r="DC11" s="15">
        <f t="shared" si="47"/>
        <v>0</v>
      </c>
      <c r="DD11" s="15">
        <f t="shared" si="48"/>
        <v>0</v>
      </c>
      <c r="DE11" s="15">
        <f t="shared" si="49"/>
        <v>0</v>
      </c>
      <c r="DF11" s="15">
        <f t="shared" si="50"/>
        <v>0</v>
      </c>
    </row>
    <row r="12" spans="1:110" ht="15" customHeight="1">
      <c r="A12" s="131">
        <v>9</v>
      </c>
      <c r="B12" s="131">
        <v>9</v>
      </c>
      <c r="C12" s="37" t="s">
        <v>117</v>
      </c>
      <c r="D12" s="65"/>
      <c r="E12" s="76">
        <v>80</v>
      </c>
      <c r="F12" s="76">
        <f t="shared" si="54"/>
        <v>80</v>
      </c>
      <c r="G12" s="107"/>
      <c r="H12" s="58">
        <v>36</v>
      </c>
      <c r="I12" s="58">
        <v>45</v>
      </c>
      <c r="J12" s="58"/>
      <c r="K12" s="58"/>
      <c r="L12" s="58"/>
      <c r="M12" s="57">
        <v>24</v>
      </c>
      <c r="N12" s="58">
        <v>18</v>
      </c>
      <c r="O12" s="58"/>
      <c r="P12" s="58"/>
      <c r="Q12" s="58"/>
      <c r="R12" s="57">
        <v>49</v>
      </c>
      <c r="S12" s="58">
        <v>24</v>
      </c>
      <c r="T12" s="58"/>
      <c r="U12" s="58"/>
      <c r="V12" s="58"/>
      <c r="W12" s="57">
        <v>33</v>
      </c>
      <c r="X12" s="58">
        <v>20</v>
      </c>
      <c r="Y12" s="58"/>
      <c r="Z12" s="58"/>
      <c r="AA12" s="58"/>
      <c r="AB12" s="137"/>
      <c r="AC12" s="137"/>
      <c r="AD12" s="137"/>
      <c r="AE12" s="137"/>
      <c r="AF12" s="137"/>
      <c r="AG12" s="137"/>
      <c r="AH12" s="137"/>
      <c r="AI12" s="137"/>
      <c r="AJ12" s="137"/>
      <c r="AK12" s="137"/>
      <c r="AL12" s="57">
        <v>42</v>
      </c>
      <c r="AM12" s="58">
        <v>39</v>
      </c>
      <c r="AN12" s="58"/>
      <c r="AO12" s="58"/>
      <c r="AP12" s="58"/>
      <c r="AQ12" s="137"/>
      <c r="AR12" s="137"/>
      <c r="AS12" s="137"/>
      <c r="AT12" s="137"/>
      <c r="AU12" s="137"/>
      <c r="AV12" s="11">
        <f t="shared" si="0"/>
        <v>312</v>
      </c>
      <c r="AW12" s="101">
        <f t="shared" si="51"/>
        <v>35</v>
      </c>
      <c r="AX12" s="88"/>
      <c r="AY12" s="51"/>
      <c r="AZ12" s="89"/>
      <c r="BA12" s="26">
        <f t="shared" si="52"/>
        <v>312</v>
      </c>
      <c r="BB12" s="30">
        <f t="shared" si="53"/>
        <v>0</v>
      </c>
      <c r="BC12" s="28"/>
      <c r="BD12" s="29"/>
      <c r="BE12" s="28"/>
      <c r="BF12" s="15">
        <f t="shared" si="1"/>
        <v>36</v>
      </c>
      <c r="BG12" s="15">
        <f t="shared" si="2"/>
        <v>45</v>
      </c>
      <c r="BH12" s="15">
        <f t="shared" si="3"/>
        <v>24</v>
      </c>
      <c r="BI12" s="15">
        <f t="shared" si="4"/>
        <v>18</v>
      </c>
      <c r="BJ12" s="15">
        <f t="shared" si="5"/>
        <v>49</v>
      </c>
      <c r="BK12" s="15">
        <f t="shared" si="6"/>
        <v>24</v>
      </c>
      <c r="BL12" s="15">
        <f t="shared" si="7"/>
        <v>33</v>
      </c>
      <c r="BM12" s="15">
        <f t="shared" si="8"/>
        <v>20</v>
      </c>
      <c r="BN12" s="15">
        <f t="shared" si="9"/>
        <v>0</v>
      </c>
      <c r="BO12" s="15">
        <f t="shared" si="10"/>
        <v>0</v>
      </c>
      <c r="BP12" s="15">
        <f t="shared" si="11"/>
        <v>0</v>
      </c>
      <c r="BQ12" s="15">
        <f t="shared" si="12"/>
        <v>0</v>
      </c>
      <c r="BR12" s="15">
        <f t="shared" si="13"/>
        <v>42</v>
      </c>
      <c r="BS12" s="15">
        <f t="shared" si="14"/>
        <v>39</v>
      </c>
      <c r="BT12" s="15">
        <f t="shared" si="15"/>
        <v>0</v>
      </c>
      <c r="BU12" s="15">
        <f t="shared" si="16"/>
        <v>0</v>
      </c>
      <c r="BV12" s="15">
        <f t="shared" si="17"/>
        <v>330</v>
      </c>
      <c r="BW12" s="13"/>
      <c r="BX12" s="15">
        <f t="shared" si="18"/>
        <v>0</v>
      </c>
      <c r="BY12" s="15">
        <f t="shared" si="19"/>
        <v>0</v>
      </c>
      <c r="BZ12" s="15">
        <f t="shared" si="20"/>
        <v>0</v>
      </c>
      <c r="CA12" s="15">
        <f t="shared" si="21"/>
        <v>0</v>
      </c>
      <c r="CB12" s="15">
        <f t="shared" si="22"/>
        <v>0</v>
      </c>
      <c r="CC12" s="15">
        <f t="shared" si="23"/>
        <v>0</v>
      </c>
      <c r="CD12" s="15">
        <f t="shared" si="24"/>
        <v>0</v>
      </c>
      <c r="CE12" s="15">
        <f t="shared" si="25"/>
        <v>0</v>
      </c>
      <c r="CF12" s="15">
        <f t="shared" si="26"/>
        <v>0</v>
      </c>
      <c r="CG12" s="13"/>
      <c r="CH12" s="16">
        <f t="shared" si="27"/>
        <v>49</v>
      </c>
      <c r="CI12" s="16">
        <f t="shared" si="28"/>
        <v>45</v>
      </c>
      <c r="CJ12" s="16">
        <f t="shared" si="29"/>
        <v>42</v>
      </c>
      <c r="CK12" s="16">
        <f t="shared" si="30"/>
        <v>39</v>
      </c>
      <c r="CL12" s="16">
        <f t="shared" si="31"/>
        <v>36</v>
      </c>
      <c r="CM12" s="16">
        <f t="shared" si="32"/>
        <v>33</v>
      </c>
      <c r="CN12" s="16">
        <f t="shared" si="33"/>
        <v>24</v>
      </c>
      <c r="CO12" s="16">
        <f t="shared" si="34"/>
        <v>24</v>
      </c>
      <c r="CP12" s="16">
        <f t="shared" si="35"/>
        <v>20</v>
      </c>
      <c r="CQ12" s="16">
        <f t="shared" si="36"/>
        <v>18</v>
      </c>
      <c r="CR12" s="16">
        <f t="shared" si="37"/>
        <v>0</v>
      </c>
      <c r="CS12" s="16">
        <f t="shared" si="38"/>
        <v>0</v>
      </c>
      <c r="CT12" s="16">
        <f t="shared" si="39"/>
        <v>0</v>
      </c>
      <c r="CU12" s="16">
        <f t="shared" si="40"/>
        <v>0</v>
      </c>
      <c r="CV12" s="16">
        <f t="shared" si="41"/>
        <v>0</v>
      </c>
      <c r="CW12" s="16">
        <f t="shared" si="42"/>
        <v>0</v>
      </c>
      <c r="CX12" s="14"/>
      <c r="CY12" s="15">
        <f t="shared" si="43"/>
        <v>0</v>
      </c>
      <c r="CZ12" s="15">
        <f t="shared" si="44"/>
        <v>0</v>
      </c>
      <c r="DA12" s="15">
        <f t="shared" si="45"/>
        <v>0</v>
      </c>
      <c r="DB12" s="15">
        <f t="shared" si="46"/>
        <v>0</v>
      </c>
      <c r="DC12" s="15">
        <f t="shared" si="47"/>
        <v>0</v>
      </c>
      <c r="DD12" s="15">
        <f t="shared" si="48"/>
        <v>0</v>
      </c>
      <c r="DE12" s="15">
        <f t="shared" si="49"/>
        <v>0</v>
      </c>
      <c r="DF12" s="15">
        <f t="shared" si="50"/>
        <v>0</v>
      </c>
    </row>
    <row r="13" spans="1:110" ht="15" customHeight="1">
      <c r="A13" s="131">
        <v>10</v>
      </c>
      <c r="B13" s="131">
        <v>10</v>
      </c>
      <c r="C13" s="69" t="s">
        <v>116</v>
      </c>
      <c r="D13" s="65"/>
      <c r="E13" s="76">
        <v>80</v>
      </c>
      <c r="F13" s="76">
        <f t="shared" si="54"/>
        <v>80</v>
      </c>
      <c r="G13" s="99"/>
      <c r="H13" s="58">
        <v>30</v>
      </c>
      <c r="I13" s="58">
        <v>28</v>
      </c>
      <c r="J13" s="58"/>
      <c r="K13" s="58"/>
      <c r="L13" s="58"/>
      <c r="M13" s="57">
        <v>20</v>
      </c>
      <c r="N13" s="58">
        <v>22</v>
      </c>
      <c r="O13" s="58"/>
      <c r="P13" s="58"/>
      <c r="Q13" s="58"/>
      <c r="R13" s="57">
        <v>42</v>
      </c>
      <c r="S13" s="58">
        <v>60</v>
      </c>
      <c r="T13" s="58"/>
      <c r="U13" s="58"/>
      <c r="V13" s="58"/>
      <c r="W13" s="57">
        <v>22</v>
      </c>
      <c r="X13" s="58">
        <v>26</v>
      </c>
      <c r="Y13" s="58"/>
      <c r="Z13" s="58"/>
      <c r="AA13" s="58"/>
      <c r="AB13" s="137"/>
      <c r="AC13" s="137"/>
      <c r="AD13" s="137"/>
      <c r="AE13" s="137"/>
      <c r="AF13" s="137"/>
      <c r="AG13" s="57">
        <v>39</v>
      </c>
      <c r="AH13" s="58">
        <v>39</v>
      </c>
      <c r="AI13" s="58"/>
      <c r="AJ13" s="58"/>
      <c r="AK13" s="58"/>
      <c r="AL13" s="137"/>
      <c r="AM13" s="137"/>
      <c r="AN13" s="137"/>
      <c r="AO13" s="137"/>
      <c r="AP13" s="137"/>
      <c r="AQ13" s="137"/>
      <c r="AR13" s="137"/>
      <c r="AS13" s="137"/>
      <c r="AT13" s="137"/>
      <c r="AU13" s="137"/>
      <c r="AV13" s="11">
        <f t="shared" si="0"/>
        <v>308</v>
      </c>
      <c r="AW13" s="101">
        <f t="shared" si="51"/>
        <v>4</v>
      </c>
      <c r="AX13" s="85"/>
      <c r="AY13" s="86"/>
      <c r="AZ13" s="87"/>
      <c r="BA13" s="26">
        <f t="shared" si="52"/>
        <v>308</v>
      </c>
      <c r="BB13" s="30">
        <f t="shared" si="53"/>
        <v>0</v>
      </c>
      <c r="BC13" s="29"/>
      <c r="BD13" s="28"/>
      <c r="BE13" s="29"/>
      <c r="BF13" s="15">
        <f t="shared" si="1"/>
        <v>30</v>
      </c>
      <c r="BG13" s="15">
        <f t="shared" si="2"/>
        <v>28</v>
      </c>
      <c r="BH13" s="15">
        <f t="shared" si="3"/>
        <v>20</v>
      </c>
      <c r="BI13" s="15">
        <f t="shared" si="4"/>
        <v>22</v>
      </c>
      <c r="BJ13" s="15">
        <f t="shared" si="5"/>
        <v>42</v>
      </c>
      <c r="BK13" s="15">
        <f t="shared" si="6"/>
        <v>60</v>
      </c>
      <c r="BL13" s="15">
        <f t="shared" si="7"/>
        <v>22</v>
      </c>
      <c r="BM13" s="15">
        <f t="shared" si="8"/>
        <v>26</v>
      </c>
      <c r="BN13" s="15">
        <f t="shared" si="9"/>
        <v>0</v>
      </c>
      <c r="BO13" s="15">
        <f t="shared" si="10"/>
        <v>0</v>
      </c>
      <c r="BP13" s="15">
        <f t="shared" si="11"/>
        <v>39</v>
      </c>
      <c r="BQ13" s="15">
        <f t="shared" si="12"/>
        <v>39</v>
      </c>
      <c r="BR13" s="15">
        <f t="shared" si="13"/>
        <v>0</v>
      </c>
      <c r="BS13" s="15">
        <f t="shared" si="14"/>
        <v>0</v>
      </c>
      <c r="BT13" s="15">
        <f t="shared" si="15"/>
        <v>0</v>
      </c>
      <c r="BU13" s="15">
        <f t="shared" si="16"/>
        <v>0</v>
      </c>
      <c r="BV13" s="15">
        <f t="shared" si="17"/>
        <v>328</v>
      </c>
      <c r="BW13" s="13"/>
      <c r="BX13" s="15">
        <f t="shared" si="18"/>
        <v>0</v>
      </c>
      <c r="BY13" s="15">
        <f t="shared" si="19"/>
        <v>0</v>
      </c>
      <c r="BZ13" s="15">
        <f t="shared" si="20"/>
        <v>0</v>
      </c>
      <c r="CA13" s="15">
        <f t="shared" si="21"/>
        <v>0</v>
      </c>
      <c r="CB13" s="15">
        <f t="shared" si="22"/>
        <v>0</v>
      </c>
      <c r="CC13" s="15">
        <f t="shared" si="23"/>
        <v>0</v>
      </c>
      <c r="CD13" s="15">
        <f t="shared" si="24"/>
        <v>0</v>
      </c>
      <c r="CE13" s="15">
        <f t="shared" si="25"/>
        <v>0</v>
      </c>
      <c r="CF13" s="15">
        <f t="shared" si="26"/>
        <v>0</v>
      </c>
      <c r="CG13" s="13"/>
      <c r="CH13" s="16">
        <f t="shared" si="27"/>
        <v>60</v>
      </c>
      <c r="CI13" s="16">
        <f t="shared" si="28"/>
        <v>42</v>
      </c>
      <c r="CJ13" s="16">
        <f t="shared" si="29"/>
        <v>39</v>
      </c>
      <c r="CK13" s="16">
        <f t="shared" si="30"/>
        <v>39</v>
      </c>
      <c r="CL13" s="16">
        <f t="shared" si="31"/>
        <v>30</v>
      </c>
      <c r="CM13" s="16">
        <f t="shared" si="32"/>
        <v>28</v>
      </c>
      <c r="CN13" s="16">
        <f t="shared" si="33"/>
        <v>26</v>
      </c>
      <c r="CO13" s="16">
        <f t="shared" si="34"/>
        <v>22</v>
      </c>
      <c r="CP13" s="16">
        <f t="shared" si="35"/>
        <v>22</v>
      </c>
      <c r="CQ13" s="16">
        <f t="shared" si="36"/>
        <v>20</v>
      </c>
      <c r="CR13" s="16">
        <f t="shared" si="37"/>
        <v>0</v>
      </c>
      <c r="CS13" s="16">
        <f t="shared" si="38"/>
        <v>0</v>
      </c>
      <c r="CT13" s="16">
        <f t="shared" si="39"/>
        <v>0</v>
      </c>
      <c r="CU13" s="16">
        <f t="shared" si="40"/>
        <v>0</v>
      </c>
      <c r="CV13" s="16">
        <f t="shared" si="41"/>
        <v>0</v>
      </c>
      <c r="CW13" s="16">
        <f t="shared" si="42"/>
        <v>0</v>
      </c>
      <c r="CX13" s="14"/>
      <c r="CY13" s="15">
        <f t="shared" si="43"/>
        <v>0</v>
      </c>
      <c r="CZ13" s="15">
        <f t="shared" si="44"/>
        <v>0</v>
      </c>
      <c r="DA13" s="15">
        <f t="shared" si="45"/>
        <v>0</v>
      </c>
      <c r="DB13" s="15">
        <f t="shared" si="46"/>
        <v>0</v>
      </c>
      <c r="DC13" s="15">
        <f t="shared" si="47"/>
        <v>0</v>
      </c>
      <c r="DD13" s="15">
        <f t="shared" si="48"/>
        <v>0</v>
      </c>
      <c r="DE13" s="15">
        <f t="shared" si="49"/>
        <v>0</v>
      </c>
      <c r="DF13" s="15">
        <f t="shared" si="50"/>
        <v>0</v>
      </c>
    </row>
    <row r="14" spans="1:110" ht="15" customHeight="1">
      <c r="A14" s="131">
        <v>11</v>
      </c>
      <c r="B14" s="131">
        <v>11</v>
      </c>
      <c r="C14" s="37" t="s">
        <v>206</v>
      </c>
      <c r="D14" s="65"/>
      <c r="E14" s="76">
        <v>80</v>
      </c>
      <c r="F14" s="76">
        <f t="shared" si="54"/>
        <v>80</v>
      </c>
      <c r="G14" s="99"/>
      <c r="H14" s="137"/>
      <c r="I14" s="137"/>
      <c r="J14" s="137"/>
      <c r="K14" s="137"/>
      <c r="L14" s="137"/>
      <c r="M14" s="57">
        <v>54</v>
      </c>
      <c r="N14" s="58">
        <v>39</v>
      </c>
      <c r="O14" s="58"/>
      <c r="P14" s="58"/>
      <c r="Q14" s="58"/>
      <c r="R14" s="57">
        <v>45</v>
      </c>
      <c r="S14" s="58">
        <v>67</v>
      </c>
      <c r="T14" s="58"/>
      <c r="U14" s="58"/>
      <c r="V14" s="58"/>
      <c r="W14" s="137"/>
      <c r="X14" s="137"/>
      <c r="Y14" s="137"/>
      <c r="Z14" s="137"/>
      <c r="AA14" s="137"/>
      <c r="AB14" s="57">
        <v>42</v>
      </c>
      <c r="AC14" s="58">
        <v>28</v>
      </c>
      <c r="AD14" s="58"/>
      <c r="AE14" s="58"/>
      <c r="AF14" s="58"/>
      <c r="AG14" s="137"/>
      <c r="AH14" s="137"/>
      <c r="AI14" s="137"/>
      <c r="AJ14" s="137"/>
      <c r="AK14" s="137"/>
      <c r="AL14" s="137"/>
      <c r="AM14" s="137"/>
      <c r="AN14" s="137"/>
      <c r="AO14" s="137"/>
      <c r="AP14" s="137"/>
      <c r="AQ14" s="137"/>
      <c r="AR14" s="137"/>
      <c r="AS14" s="137"/>
      <c r="AT14" s="137"/>
      <c r="AU14" s="137"/>
      <c r="AV14" s="11">
        <f t="shared" si="0"/>
        <v>275</v>
      </c>
      <c r="AW14" s="101">
        <f t="shared" si="51"/>
        <v>33</v>
      </c>
      <c r="AX14" s="88"/>
      <c r="AY14" s="51"/>
      <c r="AZ14" s="89"/>
      <c r="BA14" s="26">
        <f t="shared" si="52"/>
        <v>275</v>
      </c>
      <c r="BB14" s="30">
        <f t="shared" si="53"/>
        <v>0</v>
      </c>
      <c r="BC14" s="28"/>
      <c r="BD14" s="29"/>
      <c r="BE14" s="28"/>
      <c r="BF14" s="15">
        <f t="shared" si="1"/>
        <v>0</v>
      </c>
      <c r="BG14" s="15">
        <f t="shared" si="2"/>
        <v>0</v>
      </c>
      <c r="BH14" s="15">
        <f t="shared" si="3"/>
        <v>54</v>
      </c>
      <c r="BI14" s="15">
        <f t="shared" si="4"/>
        <v>39</v>
      </c>
      <c r="BJ14" s="15">
        <f t="shared" si="5"/>
        <v>45</v>
      </c>
      <c r="BK14" s="15">
        <f t="shared" si="6"/>
        <v>67</v>
      </c>
      <c r="BL14" s="15">
        <f t="shared" si="7"/>
        <v>0</v>
      </c>
      <c r="BM14" s="15">
        <f t="shared" si="8"/>
        <v>0</v>
      </c>
      <c r="BN14" s="15">
        <f t="shared" si="9"/>
        <v>42</v>
      </c>
      <c r="BO14" s="15">
        <f t="shared" si="10"/>
        <v>28</v>
      </c>
      <c r="BP14" s="15">
        <f t="shared" si="11"/>
        <v>0</v>
      </c>
      <c r="BQ14" s="15">
        <f t="shared" si="12"/>
        <v>0</v>
      </c>
      <c r="BR14" s="15">
        <f t="shared" si="13"/>
        <v>0</v>
      </c>
      <c r="BS14" s="15">
        <f t="shared" si="14"/>
        <v>0</v>
      </c>
      <c r="BT14" s="15">
        <f t="shared" si="15"/>
        <v>0</v>
      </c>
      <c r="BU14" s="15">
        <f t="shared" si="16"/>
        <v>0</v>
      </c>
      <c r="BV14" s="15">
        <f t="shared" si="17"/>
        <v>275</v>
      </c>
      <c r="BW14" s="13"/>
      <c r="BX14" s="15">
        <f t="shared" si="18"/>
        <v>0</v>
      </c>
      <c r="BY14" s="15">
        <f t="shared" si="19"/>
        <v>0</v>
      </c>
      <c r="BZ14" s="15">
        <f t="shared" si="20"/>
        <v>0</v>
      </c>
      <c r="CA14" s="15">
        <f t="shared" si="21"/>
        <v>0</v>
      </c>
      <c r="CB14" s="15">
        <f t="shared" si="22"/>
        <v>0</v>
      </c>
      <c r="CC14" s="15">
        <f t="shared" si="23"/>
        <v>0</v>
      </c>
      <c r="CD14" s="15">
        <f t="shared" si="24"/>
        <v>0</v>
      </c>
      <c r="CE14" s="15">
        <f t="shared" si="25"/>
        <v>0</v>
      </c>
      <c r="CF14" s="15">
        <f t="shared" si="26"/>
        <v>0</v>
      </c>
      <c r="CG14" s="13"/>
      <c r="CH14" s="16">
        <f t="shared" si="27"/>
        <v>67</v>
      </c>
      <c r="CI14" s="16">
        <f t="shared" si="28"/>
        <v>54</v>
      </c>
      <c r="CJ14" s="16">
        <f t="shared" si="29"/>
        <v>45</v>
      </c>
      <c r="CK14" s="16">
        <f t="shared" si="30"/>
        <v>42</v>
      </c>
      <c r="CL14" s="16">
        <f t="shared" si="31"/>
        <v>39</v>
      </c>
      <c r="CM14" s="16">
        <f t="shared" si="32"/>
        <v>28</v>
      </c>
      <c r="CN14" s="16">
        <f t="shared" si="33"/>
        <v>0</v>
      </c>
      <c r="CO14" s="16">
        <f t="shared" si="34"/>
        <v>0</v>
      </c>
      <c r="CP14" s="16">
        <f t="shared" si="35"/>
        <v>0</v>
      </c>
      <c r="CQ14" s="16">
        <f t="shared" si="36"/>
        <v>0</v>
      </c>
      <c r="CR14" s="16">
        <f t="shared" si="37"/>
        <v>0</v>
      </c>
      <c r="CS14" s="16">
        <f t="shared" si="38"/>
        <v>0</v>
      </c>
      <c r="CT14" s="16">
        <f t="shared" si="39"/>
        <v>0</v>
      </c>
      <c r="CU14" s="16">
        <f t="shared" si="40"/>
        <v>0</v>
      </c>
      <c r="CV14" s="16">
        <f t="shared" si="41"/>
        <v>0</v>
      </c>
      <c r="CW14" s="16">
        <f t="shared" si="42"/>
        <v>0</v>
      </c>
      <c r="CX14" s="14"/>
      <c r="CY14" s="15">
        <f t="shared" si="43"/>
        <v>0</v>
      </c>
      <c r="CZ14" s="15">
        <f t="shared" si="44"/>
        <v>0</v>
      </c>
      <c r="DA14" s="15">
        <f t="shared" si="45"/>
        <v>0</v>
      </c>
      <c r="DB14" s="15">
        <f t="shared" si="46"/>
        <v>0</v>
      </c>
      <c r="DC14" s="15">
        <f t="shared" si="47"/>
        <v>0</v>
      </c>
      <c r="DD14" s="15">
        <f t="shared" si="48"/>
        <v>0</v>
      </c>
      <c r="DE14" s="15">
        <f t="shared" si="49"/>
        <v>0</v>
      </c>
      <c r="DF14" s="15">
        <f t="shared" si="50"/>
        <v>0</v>
      </c>
    </row>
    <row r="15" spans="1:110" ht="15" customHeight="1">
      <c r="A15" s="131">
        <v>12</v>
      </c>
      <c r="B15" s="131">
        <v>12</v>
      </c>
      <c r="C15" s="2" t="s">
        <v>113</v>
      </c>
      <c r="D15" s="65"/>
      <c r="E15" s="76">
        <v>80</v>
      </c>
      <c r="F15" s="76">
        <f t="shared" si="54"/>
        <v>80</v>
      </c>
      <c r="G15" s="99"/>
      <c r="H15" s="58">
        <v>45</v>
      </c>
      <c r="I15" s="58">
        <v>49</v>
      </c>
      <c r="J15" s="58"/>
      <c r="K15" s="58"/>
      <c r="L15" s="58"/>
      <c r="M15" s="57">
        <v>42</v>
      </c>
      <c r="N15" s="58" t="s">
        <v>237</v>
      </c>
      <c r="O15" s="58"/>
      <c r="P15" s="58"/>
      <c r="Q15" s="58"/>
      <c r="R15" s="57">
        <v>24</v>
      </c>
      <c r="S15" s="58">
        <v>42</v>
      </c>
      <c r="T15" s="58"/>
      <c r="U15" s="58"/>
      <c r="V15" s="58"/>
      <c r="W15" s="57">
        <v>49</v>
      </c>
      <c r="X15" s="58">
        <v>22</v>
      </c>
      <c r="Y15" s="58"/>
      <c r="Z15" s="58"/>
      <c r="AA15" s="58"/>
      <c r="AB15" s="137"/>
      <c r="AC15" s="137"/>
      <c r="AD15" s="137"/>
      <c r="AE15" s="137"/>
      <c r="AF15" s="137"/>
      <c r="AG15" s="137"/>
      <c r="AH15" s="137"/>
      <c r="AI15" s="137"/>
      <c r="AJ15" s="137"/>
      <c r="AK15" s="137"/>
      <c r="AL15" s="137"/>
      <c r="AM15" s="137"/>
      <c r="AN15" s="137"/>
      <c r="AO15" s="137"/>
      <c r="AP15" s="137"/>
      <c r="AQ15" s="137"/>
      <c r="AR15" s="137"/>
      <c r="AS15" s="137"/>
      <c r="AT15" s="137"/>
      <c r="AU15" s="137"/>
      <c r="AV15" s="11">
        <f t="shared" si="0"/>
        <v>273</v>
      </c>
      <c r="AW15" s="101">
        <f t="shared" si="51"/>
        <v>2</v>
      </c>
      <c r="AX15" s="85"/>
      <c r="AY15" s="86"/>
      <c r="AZ15" s="87"/>
      <c r="BA15" s="26">
        <f t="shared" si="52"/>
        <v>273</v>
      </c>
      <c r="BB15" s="30">
        <f>SUM(CY15:DC15)</f>
        <v>0</v>
      </c>
      <c r="BC15" s="29"/>
      <c r="BD15" s="28"/>
      <c r="BE15" s="29"/>
      <c r="BF15" s="15">
        <f t="shared" si="1"/>
        <v>45</v>
      </c>
      <c r="BG15" s="15">
        <f t="shared" si="2"/>
        <v>49</v>
      </c>
      <c r="BH15" s="15">
        <f t="shared" si="3"/>
        <v>42</v>
      </c>
      <c r="BI15" s="15" t="str">
        <f t="shared" si="4"/>
        <v>DNS</v>
      </c>
      <c r="BJ15" s="15">
        <f t="shared" si="5"/>
        <v>24</v>
      </c>
      <c r="BK15" s="15">
        <f t="shared" si="6"/>
        <v>42</v>
      </c>
      <c r="BL15" s="15">
        <f t="shared" si="7"/>
        <v>49</v>
      </c>
      <c r="BM15" s="15">
        <f t="shared" si="8"/>
        <v>22</v>
      </c>
      <c r="BN15" s="15">
        <f t="shared" si="9"/>
        <v>0</v>
      </c>
      <c r="BO15" s="15">
        <f t="shared" si="10"/>
        <v>0</v>
      </c>
      <c r="BP15" s="15">
        <f t="shared" si="11"/>
        <v>0</v>
      </c>
      <c r="BQ15" s="15">
        <f t="shared" si="12"/>
        <v>0</v>
      </c>
      <c r="BR15" s="15">
        <f t="shared" si="13"/>
        <v>0</v>
      </c>
      <c r="BS15" s="15">
        <f t="shared" si="14"/>
        <v>0</v>
      </c>
      <c r="BT15" s="15">
        <f t="shared" si="15"/>
        <v>0</v>
      </c>
      <c r="BU15" s="15">
        <f t="shared" si="16"/>
        <v>0</v>
      </c>
      <c r="BV15" s="15">
        <f t="shared" si="17"/>
        <v>273</v>
      </c>
      <c r="BW15" s="13"/>
      <c r="BX15" s="15">
        <f t="shared" si="18"/>
        <v>0</v>
      </c>
      <c r="BY15" s="15">
        <f t="shared" si="19"/>
        <v>0</v>
      </c>
      <c r="BZ15" s="15">
        <f t="shared" si="20"/>
        <v>0</v>
      </c>
      <c r="CA15" s="15">
        <f t="shared" si="21"/>
        <v>0</v>
      </c>
      <c r="CB15" s="15">
        <f t="shared" si="22"/>
        <v>0</v>
      </c>
      <c r="CC15" s="15">
        <f t="shared" si="23"/>
        <v>0</v>
      </c>
      <c r="CD15" s="15">
        <f t="shared" si="24"/>
        <v>0</v>
      </c>
      <c r="CE15" s="15">
        <f t="shared" si="25"/>
        <v>0</v>
      </c>
      <c r="CF15" s="15">
        <f t="shared" si="26"/>
        <v>0</v>
      </c>
      <c r="CG15" s="13"/>
      <c r="CH15" s="16">
        <f t="shared" si="27"/>
        <v>49</v>
      </c>
      <c r="CI15" s="16">
        <f t="shared" si="28"/>
        <v>49</v>
      </c>
      <c r="CJ15" s="16">
        <f t="shared" si="29"/>
        <v>45</v>
      </c>
      <c r="CK15" s="16">
        <f t="shared" si="30"/>
        <v>42</v>
      </c>
      <c r="CL15" s="16">
        <f t="shared" si="31"/>
        <v>42</v>
      </c>
      <c r="CM15" s="16">
        <f t="shared" si="32"/>
        <v>24</v>
      </c>
      <c r="CN15" s="16">
        <f t="shared" si="33"/>
        <v>22</v>
      </c>
      <c r="CO15" s="16">
        <f t="shared" si="34"/>
        <v>0</v>
      </c>
      <c r="CP15" s="16">
        <f t="shared" si="35"/>
        <v>0</v>
      </c>
      <c r="CQ15" s="16">
        <f t="shared" si="36"/>
        <v>0</v>
      </c>
      <c r="CR15" s="16">
        <f t="shared" si="37"/>
        <v>0</v>
      </c>
      <c r="CS15" s="16">
        <f t="shared" si="38"/>
        <v>0</v>
      </c>
      <c r="CT15" s="16">
        <f t="shared" si="39"/>
        <v>0</v>
      </c>
      <c r="CU15" s="16">
        <f t="shared" si="40"/>
        <v>0</v>
      </c>
      <c r="CV15" s="16">
        <f t="shared" si="41"/>
        <v>0</v>
      </c>
      <c r="CW15" s="16" t="e">
        <f t="shared" si="42"/>
        <v>#NUM!</v>
      </c>
      <c r="CX15" s="14"/>
      <c r="CY15" s="15">
        <f t="shared" si="43"/>
        <v>0</v>
      </c>
      <c r="CZ15" s="15">
        <f t="shared" si="44"/>
        <v>0</v>
      </c>
      <c r="DA15" s="15">
        <f t="shared" si="45"/>
        <v>0</v>
      </c>
      <c r="DB15" s="15">
        <f t="shared" si="46"/>
        <v>0</v>
      </c>
      <c r="DC15" s="15">
        <f t="shared" si="47"/>
        <v>0</v>
      </c>
      <c r="DD15" s="15">
        <f t="shared" si="48"/>
        <v>0</v>
      </c>
      <c r="DE15" s="15">
        <f t="shared" si="49"/>
        <v>0</v>
      </c>
      <c r="DF15" s="15">
        <f t="shared" si="50"/>
        <v>0</v>
      </c>
    </row>
    <row r="16" spans="1:110" ht="15" customHeight="1">
      <c r="A16" s="131">
        <v>13</v>
      </c>
      <c r="B16" s="131">
        <v>13</v>
      </c>
      <c r="C16" s="1" t="s">
        <v>114</v>
      </c>
      <c r="D16" s="65"/>
      <c r="E16" s="76">
        <v>80</v>
      </c>
      <c r="F16" s="76">
        <f t="shared" si="54"/>
        <v>80</v>
      </c>
      <c r="G16" s="99"/>
      <c r="H16" s="58">
        <v>22</v>
      </c>
      <c r="I16" s="58">
        <v>36</v>
      </c>
      <c r="J16" s="58"/>
      <c r="K16" s="58"/>
      <c r="L16" s="58"/>
      <c r="M16" s="57">
        <v>33</v>
      </c>
      <c r="N16" s="58">
        <v>33</v>
      </c>
      <c r="O16" s="58"/>
      <c r="P16" s="58"/>
      <c r="Q16" s="58"/>
      <c r="R16" s="57">
        <v>30</v>
      </c>
      <c r="S16" s="58">
        <v>36</v>
      </c>
      <c r="T16" s="58">
        <v>3</v>
      </c>
      <c r="U16" s="58"/>
      <c r="V16" s="58"/>
      <c r="W16" s="137"/>
      <c r="X16" s="137"/>
      <c r="Y16" s="137"/>
      <c r="Z16" s="137"/>
      <c r="AA16" s="137"/>
      <c r="AB16" s="57">
        <v>33</v>
      </c>
      <c r="AC16" s="58">
        <v>45</v>
      </c>
      <c r="AD16" s="58"/>
      <c r="AE16" s="58"/>
      <c r="AF16" s="58"/>
      <c r="AG16" s="137"/>
      <c r="AH16" s="137"/>
      <c r="AI16" s="137"/>
      <c r="AJ16" s="137"/>
      <c r="AK16" s="137"/>
      <c r="AL16" s="137"/>
      <c r="AM16" s="137"/>
      <c r="AN16" s="137"/>
      <c r="AO16" s="137"/>
      <c r="AP16" s="137"/>
      <c r="AQ16" s="137"/>
      <c r="AR16" s="137"/>
      <c r="AS16" s="137"/>
      <c r="AT16" s="137"/>
      <c r="AU16" s="137"/>
      <c r="AV16" s="11">
        <f t="shared" si="0"/>
        <v>271</v>
      </c>
      <c r="AW16" s="101">
        <f t="shared" si="51"/>
        <v>2</v>
      </c>
      <c r="AX16" s="88"/>
      <c r="AY16" s="51"/>
      <c r="AZ16" s="89"/>
      <c r="BA16" s="26">
        <f t="shared" si="52"/>
        <v>268</v>
      </c>
      <c r="BB16" s="30">
        <f t="shared" si="53"/>
        <v>3</v>
      </c>
      <c r="BC16" s="28"/>
      <c r="BD16" s="29"/>
      <c r="BE16" s="28"/>
      <c r="BF16" s="15">
        <f t="shared" si="1"/>
        <v>22</v>
      </c>
      <c r="BG16" s="15">
        <f t="shared" si="2"/>
        <v>36</v>
      </c>
      <c r="BH16" s="15">
        <f t="shared" si="3"/>
        <v>33</v>
      </c>
      <c r="BI16" s="15">
        <f t="shared" si="4"/>
        <v>33</v>
      </c>
      <c r="BJ16" s="15">
        <f t="shared" si="5"/>
        <v>30</v>
      </c>
      <c r="BK16" s="15">
        <f t="shared" si="6"/>
        <v>36</v>
      </c>
      <c r="BL16" s="15">
        <f t="shared" si="7"/>
        <v>0</v>
      </c>
      <c r="BM16" s="15">
        <f t="shared" si="8"/>
        <v>0</v>
      </c>
      <c r="BN16" s="15">
        <f t="shared" si="9"/>
        <v>33</v>
      </c>
      <c r="BO16" s="15">
        <f t="shared" si="10"/>
        <v>45</v>
      </c>
      <c r="BP16" s="15">
        <f t="shared" si="11"/>
        <v>0</v>
      </c>
      <c r="BQ16" s="15">
        <f t="shared" si="12"/>
        <v>0</v>
      </c>
      <c r="BR16" s="15">
        <f t="shared" si="13"/>
        <v>0</v>
      </c>
      <c r="BS16" s="15">
        <f t="shared" si="14"/>
        <v>0</v>
      </c>
      <c r="BT16" s="15">
        <f t="shared" si="15"/>
        <v>0</v>
      </c>
      <c r="BU16" s="15">
        <f t="shared" si="16"/>
        <v>0</v>
      </c>
      <c r="BV16" s="15">
        <f t="shared" si="17"/>
        <v>268</v>
      </c>
      <c r="BW16" s="13"/>
      <c r="BX16" s="15">
        <f t="shared" si="18"/>
        <v>0</v>
      </c>
      <c r="BY16" s="15">
        <f t="shared" si="19"/>
        <v>0</v>
      </c>
      <c r="BZ16" s="15">
        <f t="shared" si="20"/>
        <v>3</v>
      </c>
      <c r="CA16" s="15">
        <f t="shared" si="21"/>
        <v>0</v>
      </c>
      <c r="CB16" s="15">
        <f t="shared" si="22"/>
        <v>0</v>
      </c>
      <c r="CC16" s="15">
        <f t="shared" si="23"/>
        <v>0</v>
      </c>
      <c r="CD16" s="15">
        <f t="shared" si="24"/>
        <v>0</v>
      </c>
      <c r="CE16" s="15">
        <f t="shared" si="25"/>
        <v>0</v>
      </c>
      <c r="CF16" s="15">
        <f t="shared" si="26"/>
        <v>3</v>
      </c>
      <c r="CG16" s="13"/>
      <c r="CH16" s="16">
        <f t="shared" si="27"/>
        <v>45</v>
      </c>
      <c r="CI16" s="16">
        <f t="shared" si="28"/>
        <v>36</v>
      </c>
      <c r="CJ16" s="16">
        <f t="shared" si="29"/>
        <v>36</v>
      </c>
      <c r="CK16" s="16">
        <f t="shared" si="30"/>
        <v>33</v>
      </c>
      <c r="CL16" s="16">
        <f t="shared" si="31"/>
        <v>33</v>
      </c>
      <c r="CM16" s="16">
        <f t="shared" si="32"/>
        <v>33</v>
      </c>
      <c r="CN16" s="16">
        <f t="shared" si="33"/>
        <v>30</v>
      </c>
      <c r="CO16" s="16">
        <f t="shared" si="34"/>
        <v>22</v>
      </c>
      <c r="CP16" s="16">
        <f t="shared" si="35"/>
        <v>0</v>
      </c>
      <c r="CQ16" s="16">
        <f t="shared" si="36"/>
        <v>0</v>
      </c>
      <c r="CR16" s="16">
        <f t="shared" si="37"/>
        <v>0</v>
      </c>
      <c r="CS16" s="16">
        <f t="shared" si="38"/>
        <v>0</v>
      </c>
      <c r="CT16" s="16">
        <f t="shared" si="39"/>
        <v>0</v>
      </c>
      <c r="CU16" s="16">
        <f t="shared" si="40"/>
        <v>0</v>
      </c>
      <c r="CV16" s="16">
        <f t="shared" si="41"/>
        <v>0</v>
      </c>
      <c r="CW16" s="16">
        <f t="shared" si="42"/>
        <v>0</v>
      </c>
      <c r="CX16" s="14"/>
      <c r="CY16" s="15">
        <f t="shared" si="43"/>
        <v>3</v>
      </c>
      <c r="CZ16" s="15">
        <f t="shared" si="44"/>
        <v>0</v>
      </c>
      <c r="DA16" s="15">
        <f t="shared" si="45"/>
        <v>0</v>
      </c>
      <c r="DB16" s="15">
        <f t="shared" si="46"/>
        <v>0</v>
      </c>
      <c r="DC16" s="15">
        <f t="shared" si="47"/>
        <v>0</v>
      </c>
      <c r="DD16" s="15">
        <f t="shared" si="48"/>
        <v>0</v>
      </c>
      <c r="DE16" s="15">
        <f t="shared" si="49"/>
        <v>0</v>
      </c>
      <c r="DF16" s="15">
        <f t="shared" si="50"/>
        <v>0</v>
      </c>
    </row>
    <row r="17" spans="1:110" ht="15" customHeight="1">
      <c r="A17" s="131">
        <v>14</v>
      </c>
      <c r="B17" s="131">
        <v>14</v>
      </c>
      <c r="C17" s="69" t="s">
        <v>212</v>
      </c>
      <c r="D17" s="65"/>
      <c r="E17" s="76">
        <v>80</v>
      </c>
      <c r="F17" s="76">
        <f t="shared" si="54"/>
        <v>80</v>
      </c>
      <c r="G17" s="99"/>
      <c r="H17" s="137"/>
      <c r="I17" s="137"/>
      <c r="J17" s="137"/>
      <c r="K17" s="137"/>
      <c r="L17" s="137"/>
      <c r="M17" s="57">
        <v>16</v>
      </c>
      <c r="N17" s="58">
        <v>20</v>
      </c>
      <c r="O17" s="58"/>
      <c r="P17" s="58"/>
      <c r="Q17" s="58"/>
      <c r="R17" s="57">
        <v>39</v>
      </c>
      <c r="S17" s="58">
        <v>39</v>
      </c>
      <c r="T17" s="58"/>
      <c r="U17" s="58"/>
      <c r="V17" s="58"/>
      <c r="W17" s="137"/>
      <c r="X17" s="137"/>
      <c r="Y17" s="137"/>
      <c r="Z17" s="137"/>
      <c r="AA17" s="137"/>
      <c r="AB17" s="57">
        <v>30</v>
      </c>
      <c r="AC17" s="58">
        <v>33</v>
      </c>
      <c r="AD17" s="58"/>
      <c r="AE17" s="58"/>
      <c r="AF17" s="58"/>
      <c r="AG17" s="57">
        <v>45</v>
      </c>
      <c r="AH17" s="58">
        <v>45</v>
      </c>
      <c r="AI17" s="58"/>
      <c r="AJ17" s="58"/>
      <c r="AK17" s="58"/>
      <c r="AL17" s="137"/>
      <c r="AM17" s="137"/>
      <c r="AN17" s="137"/>
      <c r="AO17" s="137"/>
      <c r="AP17" s="137"/>
      <c r="AQ17" s="137"/>
      <c r="AR17" s="137"/>
      <c r="AS17" s="137"/>
      <c r="AT17" s="137"/>
      <c r="AU17" s="137"/>
      <c r="AV17" s="11">
        <f t="shared" si="0"/>
        <v>267</v>
      </c>
      <c r="AW17" s="101">
        <f t="shared" si="51"/>
        <v>4</v>
      </c>
      <c r="AX17" s="85"/>
      <c r="AY17" s="86"/>
      <c r="AZ17" s="87"/>
      <c r="BA17" s="26">
        <f t="shared" si="52"/>
        <v>267</v>
      </c>
      <c r="BB17" s="30">
        <f t="shared" si="53"/>
        <v>0</v>
      </c>
      <c r="BC17" s="29"/>
      <c r="BD17" s="28"/>
      <c r="BE17" s="29"/>
      <c r="BF17" s="15">
        <f t="shared" si="1"/>
        <v>0</v>
      </c>
      <c r="BG17" s="15">
        <f t="shared" si="2"/>
        <v>0</v>
      </c>
      <c r="BH17" s="15">
        <f t="shared" si="3"/>
        <v>16</v>
      </c>
      <c r="BI17" s="15">
        <f t="shared" si="4"/>
        <v>20</v>
      </c>
      <c r="BJ17" s="15">
        <f t="shared" si="5"/>
        <v>39</v>
      </c>
      <c r="BK17" s="15">
        <f t="shared" si="6"/>
        <v>39</v>
      </c>
      <c r="BL17" s="15">
        <f t="shared" si="7"/>
        <v>0</v>
      </c>
      <c r="BM17" s="15">
        <f t="shared" si="8"/>
        <v>0</v>
      </c>
      <c r="BN17" s="15">
        <f t="shared" si="9"/>
        <v>30</v>
      </c>
      <c r="BO17" s="15">
        <f t="shared" si="10"/>
        <v>33</v>
      </c>
      <c r="BP17" s="15">
        <f t="shared" si="11"/>
        <v>45</v>
      </c>
      <c r="BQ17" s="15">
        <f t="shared" si="12"/>
        <v>45</v>
      </c>
      <c r="BR17" s="15">
        <f t="shared" si="13"/>
        <v>0</v>
      </c>
      <c r="BS17" s="15">
        <f t="shared" si="14"/>
        <v>0</v>
      </c>
      <c r="BT17" s="15">
        <f t="shared" si="15"/>
        <v>0</v>
      </c>
      <c r="BU17" s="15">
        <f t="shared" si="16"/>
        <v>0</v>
      </c>
      <c r="BV17" s="15">
        <f t="shared" si="17"/>
        <v>267</v>
      </c>
      <c r="BW17" s="13"/>
      <c r="BX17" s="15">
        <f t="shared" si="18"/>
        <v>0</v>
      </c>
      <c r="BY17" s="15">
        <f t="shared" si="19"/>
        <v>0</v>
      </c>
      <c r="BZ17" s="15">
        <f t="shared" si="20"/>
        <v>0</v>
      </c>
      <c r="CA17" s="15">
        <f t="shared" si="21"/>
        <v>0</v>
      </c>
      <c r="CB17" s="15">
        <f t="shared" si="22"/>
        <v>0</v>
      </c>
      <c r="CC17" s="15">
        <f t="shared" si="23"/>
        <v>0</v>
      </c>
      <c r="CD17" s="15">
        <f t="shared" si="24"/>
        <v>0</v>
      </c>
      <c r="CE17" s="15">
        <f t="shared" si="25"/>
        <v>0</v>
      </c>
      <c r="CF17" s="15">
        <f t="shared" si="26"/>
        <v>0</v>
      </c>
      <c r="CG17" s="13"/>
      <c r="CH17" s="16">
        <f t="shared" si="27"/>
        <v>45</v>
      </c>
      <c r="CI17" s="16">
        <f t="shared" si="28"/>
        <v>45</v>
      </c>
      <c r="CJ17" s="16">
        <f t="shared" si="29"/>
        <v>39</v>
      </c>
      <c r="CK17" s="16">
        <f t="shared" si="30"/>
        <v>39</v>
      </c>
      <c r="CL17" s="16">
        <f t="shared" si="31"/>
        <v>33</v>
      </c>
      <c r="CM17" s="16">
        <f t="shared" si="32"/>
        <v>30</v>
      </c>
      <c r="CN17" s="16">
        <f t="shared" si="33"/>
        <v>20</v>
      </c>
      <c r="CO17" s="16">
        <f t="shared" si="34"/>
        <v>16</v>
      </c>
      <c r="CP17" s="16">
        <f t="shared" si="35"/>
        <v>0</v>
      </c>
      <c r="CQ17" s="16">
        <f t="shared" si="36"/>
        <v>0</v>
      </c>
      <c r="CR17" s="16">
        <f t="shared" si="37"/>
        <v>0</v>
      </c>
      <c r="CS17" s="16">
        <f t="shared" si="38"/>
        <v>0</v>
      </c>
      <c r="CT17" s="16">
        <f t="shared" si="39"/>
        <v>0</v>
      </c>
      <c r="CU17" s="16">
        <f t="shared" si="40"/>
        <v>0</v>
      </c>
      <c r="CV17" s="16">
        <f t="shared" si="41"/>
        <v>0</v>
      </c>
      <c r="CW17" s="16">
        <f t="shared" si="42"/>
        <v>0</v>
      </c>
      <c r="CX17" s="14"/>
      <c r="CY17" s="15">
        <f t="shared" si="43"/>
        <v>0</v>
      </c>
      <c r="CZ17" s="15">
        <f t="shared" si="44"/>
        <v>0</v>
      </c>
      <c r="DA17" s="15">
        <f t="shared" si="45"/>
        <v>0</v>
      </c>
      <c r="DB17" s="15">
        <f t="shared" si="46"/>
        <v>0</v>
      </c>
      <c r="DC17" s="15">
        <f t="shared" si="47"/>
        <v>0</v>
      </c>
      <c r="DD17" s="15">
        <f t="shared" si="48"/>
        <v>0</v>
      </c>
      <c r="DE17" s="15">
        <f t="shared" si="49"/>
        <v>0</v>
      </c>
      <c r="DF17" s="15">
        <f t="shared" si="50"/>
        <v>0</v>
      </c>
    </row>
    <row r="18" spans="1:110" ht="15" customHeight="1">
      <c r="A18" s="131">
        <v>15</v>
      </c>
      <c r="B18" s="131">
        <v>15</v>
      </c>
      <c r="C18" s="69" t="s">
        <v>209</v>
      </c>
      <c r="D18" s="65"/>
      <c r="E18" s="76">
        <v>80</v>
      </c>
      <c r="F18" s="76">
        <f t="shared" si="54"/>
        <v>80</v>
      </c>
      <c r="G18" s="99"/>
      <c r="H18" s="137"/>
      <c r="I18" s="137"/>
      <c r="J18" s="137"/>
      <c r="K18" s="137"/>
      <c r="L18" s="137"/>
      <c r="M18" s="57">
        <v>39</v>
      </c>
      <c r="N18" s="58">
        <v>60</v>
      </c>
      <c r="O18" s="58"/>
      <c r="P18" s="58"/>
      <c r="Q18" s="58"/>
      <c r="R18" s="57">
        <v>60</v>
      </c>
      <c r="S18" s="58">
        <v>26</v>
      </c>
      <c r="T18" s="58"/>
      <c r="U18" s="58"/>
      <c r="V18" s="58"/>
      <c r="W18" s="57">
        <v>28</v>
      </c>
      <c r="X18" s="58">
        <v>28</v>
      </c>
      <c r="Y18" s="58"/>
      <c r="Z18" s="58"/>
      <c r="AA18" s="58"/>
      <c r="AB18" s="137"/>
      <c r="AC18" s="137"/>
      <c r="AD18" s="137"/>
      <c r="AE18" s="137"/>
      <c r="AF18" s="137"/>
      <c r="AG18" s="137"/>
      <c r="AH18" s="137"/>
      <c r="AI18" s="137"/>
      <c r="AJ18" s="137"/>
      <c r="AK18" s="137"/>
      <c r="AL18" s="137"/>
      <c r="AM18" s="137"/>
      <c r="AN18" s="137"/>
      <c r="AO18" s="137"/>
      <c r="AP18" s="137"/>
      <c r="AQ18" s="137"/>
      <c r="AR18" s="137"/>
      <c r="AS18" s="137"/>
      <c r="AT18" s="137"/>
      <c r="AU18" s="137"/>
      <c r="AV18" s="11">
        <f t="shared" si="0"/>
        <v>241</v>
      </c>
      <c r="AW18" s="101">
        <f t="shared" si="51"/>
        <v>26</v>
      </c>
      <c r="AX18" s="104"/>
      <c r="AY18" s="105"/>
      <c r="AZ18" s="106"/>
      <c r="BA18" s="26">
        <f t="shared" si="52"/>
        <v>241</v>
      </c>
      <c r="BB18" s="30">
        <f t="shared" si="53"/>
        <v>0</v>
      </c>
      <c r="BC18" s="28"/>
      <c r="BD18" s="29"/>
      <c r="BE18" s="28"/>
      <c r="BF18" s="15">
        <f t="shared" si="1"/>
        <v>0</v>
      </c>
      <c r="BG18" s="15">
        <f t="shared" si="2"/>
        <v>0</v>
      </c>
      <c r="BH18" s="15">
        <f t="shared" si="3"/>
        <v>39</v>
      </c>
      <c r="BI18" s="15">
        <f t="shared" si="4"/>
        <v>60</v>
      </c>
      <c r="BJ18" s="15">
        <f t="shared" si="5"/>
        <v>60</v>
      </c>
      <c r="BK18" s="15">
        <f t="shared" si="6"/>
        <v>26</v>
      </c>
      <c r="BL18" s="15">
        <f t="shared" si="7"/>
        <v>28</v>
      </c>
      <c r="BM18" s="15">
        <f t="shared" si="8"/>
        <v>28</v>
      </c>
      <c r="BN18" s="15">
        <f t="shared" si="9"/>
        <v>0</v>
      </c>
      <c r="BO18" s="15">
        <f t="shared" si="10"/>
        <v>0</v>
      </c>
      <c r="BP18" s="15">
        <f t="shared" si="11"/>
        <v>0</v>
      </c>
      <c r="BQ18" s="15">
        <f t="shared" si="12"/>
        <v>0</v>
      </c>
      <c r="BR18" s="15">
        <f t="shared" si="13"/>
        <v>0</v>
      </c>
      <c r="BS18" s="15">
        <f t="shared" si="14"/>
        <v>0</v>
      </c>
      <c r="BT18" s="15">
        <f t="shared" si="15"/>
        <v>0</v>
      </c>
      <c r="BU18" s="15">
        <f t="shared" si="16"/>
        <v>0</v>
      </c>
      <c r="BV18" s="15">
        <f t="shared" si="17"/>
        <v>241</v>
      </c>
      <c r="BW18" s="13"/>
      <c r="BX18" s="15">
        <f t="shared" si="18"/>
        <v>0</v>
      </c>
      <c r="BY18" s="15">
        <f t="shared" si="19"/>
        <v>0</v>
      </c>
      <c r="BZ18" s="15">
        <f t="shared" si="20"/>
        <v>0</v>
      </c>
      <c r="CA18" s="15">
        <f t="shared" si="21"/>
        <v>0</v>
      </c>
      <c r="CB18" s="15">
        <f t="shared" si="22"/>
        <v>0</v>
      </c>
      <c r="CC18" s="15">
        <f t="shared" si="23"/>
        <v>0</v>
      </c>
      <c r="CD18" s="15">
        <f t="shared" si="24"/>
        <v>0</v>
      </c>
      <c r="CE18" s="15">
        <f t="shared" si="25"/>
        <v>0</v>
      </c>
      <c r="CF18" s="15">
        <f t="shared" si="26"/>
        <v>0</v>
      </c>
      <c r="CG18" s="13"/>
      <c r="CH18" s="16">
        <f t="shared" si="27"/>
        <v>60</v>
      </c>
      <c r="CI18" s="16">
        <f t="shared" si="28"/>
        <v>60</v>
      </c>
      <c r="CJ18" s="16">
        <f t="shared" si="29"/>
        <v>39</v>
      </c>
      <c r="CK18" s="16">
        <f t="shared" si="30"/>
        <v>28</v>
      </c>
      <c r="CL18" s="16">
        <f t="shared" si="31"/>
        <v>28</v>
      </c>
      <c r="CM18" s="16">
        <f t="shared" si="32"/>
        <v>26</v>
      </c>
      <c r="CN18" s="16">
        <f t="shared" si="33"/>
        <v>0</v>
      </c>
      <c r="CO18" s="16">
        <f t="shared" si="34"/>
        <v>0</v>
      </c>
      <c r="CP18" s="16">
        <f t="shared" si="35"/>
        <v>0</v>
      </c>
      <c r="CQ18" s="16">
        <f t="shared" si="36"/>
        <v>0</v>
      </c>
      <c r="CR18" s="16">
        <f t="shared" si="37"/>
        <v>0</v>
      </c>
      <c r="CS18" s="16">
        <f t="shared" si="38"/>
        <v>0</v>
      </c>
      <c r="CT18" s="16">
        <f t="shared" si="39"/>
        <v>0</v>
      </c>
      <c r="CU18" s="16">
        <f t="shared" si="40"/>
        <v>0</v>
      </c>
      <c r="CV18" s="16">
        <f t="shared" si="41"/>
        <v>0</v>
      </c>
      <c r="CW18" s="16">
        <f t="shared" si="42"/>
        <v>0</v>
      </c>
      <c r="CX18" s="14"/>
      <c r="CY18" s="15">
        <f t="shared" si="43"/>
        <v>0</v>
      </c>
      <c r="CZ18" s="15">
        <f t="shared" si="44"/>
        <v>0</v>
      </c>
      <c r="DA18" s="15">
        <f t="shared" si="45"/>
        <v>0</v>
      </c>
      <c r="DB18" s="15">
        <f t="shared" si="46"/>
        <v>0</v>
      </c>
      <c r="DC18" s="15">
        <f t="shared" si="47"/>
        <v>0</v>
      </c>
      <c r="DD18" s="15">
        <f t="shared" si="48"/>
        <v>0</v>
      </c>
      <c r="DE18" s="15">
        <f t="shared" si="49"/>
        <v>0</v>
      </c>
      <c r="DF18" s="15">
        <f t="shared" si="50"/>
        <v>0</v>
      </c>
    </row>
    <row r="19" spans="1:110" ht="15" customHeight="1">
      <c r="A19" s="131">
        <v>16</v>
      </c>
      <c r="B19" s="131">
        <v>16</v>
      </c>
      <c r="C19" s="81" t="s">
        <v>335</v>
      </c>
      <c r="D19" s="99"/>
      <c r="E19" s="76">
        <v>80</v>
      </c>
      <c r="F19" s="76">
        <f t="shared" si="54"/>
        <v>80</v>
      </c>
      <c r="G19" s="99"/>
      <c r="H19" s="137"/>
      <c r="I19" s="137"/>
      <c r="J19" s="137"/>
      <c r="K19" s="137"/>
      <c r="L19" s="137"/>
      <c r="M19" s="137"/>
      <c r="N19" s="137"/>
      <c r="O19" s="137"/>
      <c r="P19" s="137"/>
      <c r="Q19" s="137"/>
      <c r="R19" s="137"/>
      <c r="S19" s="137"/>
      <c r="T19" s="137"/>
      <c r="U19" s="137"/>
      <c r="V19" s="137"/>
      <c r="W19" s="57">
        <v>24</v>
      </c>
      <c r="X19" s="58">
        <v>39</v>
      </c>
      <c r="Y19" s="58"/>
      <c r="Z19" s="58"/>
      <c r="AA19" s="58"/>
      <c r="AB19" s="57">
        <v>36</v>
      </c>
      <c r="AC19" s="58">
        <v>42</v>
      </c>
      <c r="AD19" s="58"/>
      <c r="AE19" s="58"/>
      <c r="AF19" s="58"/>
      <c r="AG19" s="57">
        <v>49</v>
      </c>
      <c r="AH19" s="58">
        <v>36</v>
      </c>
      <c r="AI19" s="58"/>
      <c r="AJ19" s="58"/>
      <c r="AK19" s="58"/>
      <c r="AL19" s="137"/>
      <c r="AM19" s="137"/>
      <c r="AN19" s="137"/>
      <c r="AO19" s="137"/>
      <c r="AP19" s="137"/>
      <c r="AQ19" s="137"/>
      <c r="AR19" s="137"/>
      <c r="AS19" s="137"/>
      <c r="AT19" s="137"/>
      <c r="AU19" s="137"/>
      <c r="AV19" s="11">
        <f t="shared" si="0"/>
        <v>226</v>
      </c>
      <c r="AW19" s="93">
        <f t="shared" si="51"/>
        <v>15</v>
      </c>
      <c r="AX19" s="85"/>
      <c r="AY19" s="86"/>
      <c r="AZ19" s="87"/>
      <c r="BA19" s="26">
        <f t="shared" si="52"/>
        <v>226</v>
      </c>
      <c r="BB19" s="30">
        <f t="shared" si="53"/>
        <v>0</v>
      </c>
      <c r="BC19" s="29"/>
      <c r="BD19" s="28"/>
      <c r="BE19" s="29"/>
      <c r="BF19" s="15">
        <f t="shared" si="1"/>
        <v>0</v>
      </c>
      <c r="BG19" s="15">
        <f t="shared" si="2"/>
        <v>0</v>
      </c>
      <c r="BH19" s="15">
        <f t="shared" si="3"/>
        <v>0</v>
      </c>
      <c r="BI19" s="15">
        <f t="shared" si="4"/>
        <v>0</v>
      </c>
      <c r="BJ19" s="15">
        <f t="shared" si="5"/>
        <v>0</v>
      </c>
      <c r="BK19" s="15">
        <f t="shared" si="6"/>
        <v>0</v>
      </c>
      <c r="BL19" s="15">
        <f t="shared" si="7"/>
        <v>24</v>
      </c>
      <c r="BM19" s="15">
        <f t="shared" si="8"/>
        <v>39</v>
      </c>
      <c r="BN19" s="15">
        <f t="shared" si="9"/>
        <v>36</v>
      </c>
      <c r="BO19" s="15">
        <f t="shared" si="10"/>
        <v>42</v>
      </c>
      <c r="BP19" s="15">
        <f t="shared" si="11"/>
        <v>49</v>
      </c>
      <c r="BQ19" s="15">
        <f t="shared" si="12"/>
        <v>36</v>
      </c>
      <c r="BR19" s="15">
        <f t="shared" si="13"/>
        <v>0</v>
      </c>
      <c r="BS19" s="15">
        <f t="shared" si="14"/>
        <v>0</v>
      </c>
      <c r="BT19" s="15">
        <f t="shared" si="15"/>
        <v>0</v>
      </c>
      <c r="BU19" s="15">
        <f t="shared" si="16"/>
        <v>0</v>
      </c>
      <c r="BV19" s="15">
        <f t="shared" si="17"/>
        <v>226</v>
      </c>
      <c r="BW19" s="13"/>
      <c r="BX19" s="15">
        <f t="shared" si="18"/>
        <v>0</v>
      </c>
      <c r="BY19" s="15">
        <f t="shared" si="19"/>
        <v>0</v>
      </c>
      <c r="BZ19" s="15">
        <f t="shared" si="20"/>
        <v>0</v>
      </c>
      <c r="CA19" s="15">
        <f t="shared" si="21"/>
        <v>0</v>
      </c>
      <c r="CB19" s="15">
        <f t="shared" si="22"/>
        <v>0</v>
      </c>
      <c r="CC19" s="15">
        <f t="shared" si="23"/>
        <v>0</v>
      </c>
      <c r="CD19" s="15">
        <f t="shared" si="24"/>
        <v>0</v>
      </c>
      <c r="CE19" s="15">
        <f t="shared" si="25"/>
        <v>0</v>
      </c>
      <c r="CF19" s="15">
        <f t="shared" si="26"/>
        <v>0</v>
      </c>
      <c r="CG19" s="13"/>
      <c r="CH19" s="16">
        <f t="shared" si="27"/>
        <v>49</v>
      </c>
      <c r="CI19" s="16">
        <f t="shared" si="28"/>
        <v>42</v>
      </c>
      <c r="CJ19" s="16">
        <f t="shared" si="29"/>
        <v>39</v>
      </c>
      <c r="CK19" s="16">
        <f t="shared" si="30"/>
        <v>36</v>
      </c>
      <c r="CL19" s="16">
        <f t="shared" si="31"/>
        <v>36</v>
      </c>
      <c r="CM19" s="16">
        <f t="shared" si="32"/>
        <v>24</v>
      </c>
      <c r="CN19" s="16">
        <f t="shared" si="33"/>
        <v>0</v>
      </c>
      <c r="CO19" s="16">
        <f t="shared" si="34"/>
        <v>0</v>
      </c>
      <c r="CP19" s="16">
        <f t="shared" si="35"/>
        <v>0</v>
      </c>
      <c r="CQ19" s="16">
        <f t="shared" si="36"/>
        <v>0</v>
      </c>
      <c r="CR19" s="16">
        <f t="shared" si="37"/>
        <v>0</v>
      </c>
      <c r="CS19" s="16">
        <f t="shared" si="38"/>
        <v>0</v>
      </c>
      <c r="CT19" s="16">
        <f t="shared" si="39"/>
        <v>0</v>
      </c>
      <c r="CU19" s="16">
        <f t="shared" si="40"/>
        <v>0</v>
      </c>
      <c r="CV19" s="16">
        <f t="shared" si="41"/>
        <v>0</v>
      </c>
      <c r="CW19" s="16">
        <f t="shared" si="42"/>
        <v>0</v>
      </c>
      <c r="CX19" s="14"/>
      <c r="CY19" s="15">
        <f t="shared" si="43"/>
        <v>0</v>
      </c>
      <c r="CZ19" s="15">
        <f t="shared" si="44"/>
        <v>0</v>
      </c>
      <c r="DA19" s="15">
        <f t="shared" si="45"/>
        <v>0</v>
      </c>
      <c r="DB19" s="15">
        <f t="shared" si="46"/>
        <v>0</v>
      </c>
      <c r="DC19" s="15">
        <f t="shared" si="47"/>
        <v>0</v>
      </c>
      <c r="DD19" s="15">
        <f t="shared" si="48"/>
        <v>0</v>
      </c>
      <c r="DE19" s="15">
        <f t="shared" si="49"/>
        <v>0</v>
      </c>
      <c r="DF19" s="15">
        <f t="shared" si="50"/>
        <v>0</v>
      </c>
    </row>
    <row r="20" spans="1:110" ht="15" customHeight="1">
      <c r="A20" s="131">
        <v>17</v>
      </c>
      <c r="B20" s="131">
        <v>17</v>
      </c>
      <c r="C20" s="69" t="s">
        <v>112</v>
      </c>
      <c r="D20" s="65"/>
      <c r="E20" s="76">
        <v>80</v>
      </c>
      <c r="F20" s="76">
        <f t="shared" si="54"/>
        <v>80</v>
      </c>
      <c r="G20" s="107"/>
      <c r="H20" s="58">
        <v>33</v>
      </c>
      <c r="I20" s="58">
        <v>42</v>
      </c>
      <c r="J20" s="58"/>
      <c r="K20" s="58"/>
      <c r="L20" s="58"/>
      <c r="M20" s="57">
        <v>22</v>
      </c>
      <c r="N20" s="58">
        <v>36</v>
      </c>
      <c r="O20" s="58"/>
      <c r="P20" s="58"/>
      <c r="Q20" s="58"/>
      <c r="R20" s="137"/>
      <c r="S20" s="137"/>
      <c r="T20" s="137"/>
      <c r="U20" s="137"/>
      <c r="V20" s="137"/>
      <c r="W20" s="57">
        <v>39</v>
      </c>
      <c r="X20" s="58">
        <v>49</v>
      </c>
      <c r="Y20" s="58"/>
      <c r="Z20" s="58"/>
      <c r="AA20" s="58"/>
      <c r="AB20" s="137"/>
      <c r="AC20" s="137"/>
      <c r="AD20" s="137"/>
      <c r="AE20" s="137"/>
      <c r="AF20" s="137"/>
      <c r="AG20" s="137"/>
      <c r="AH20" s="137"/>
      <c r="AI20" s="137"/>
      <c r="AJ20" s="137"/>
      <c r="AK20" s="137"/>
      <c r="AL20" s="137"/>
      <c r="AM20" s="137"/>
      <c r="AN20" s="137"/>
      <c r="AO20" s="137"/>
      <c r="AP20" s="137"/>
      <c r="AQ20" s="137"/>
      <c r="AR20" s="137"/>
      <c r="AS20" s="137"/>
      <c r="AT20" s="137"/>
      <c r="AU20" s="137"/>
      <c r="AV20" s="11">
        <f t="shared" si="0"/>
        <v>221</v>
      </c>
      <c r="AW20" s="44">
        <f t="shared" si="51"/>
        <v>5</v>
      </c>
      <c r="AX20" s="88"/>
      <c r="AY20" s="51"/>
      <c r="AZ20" s="89"/>
      <c r="BA20" s="26">
        <f t="shared" si="52"/>
        <v>221</v>
      </c>
      <c r="BB20" s="30">
        <f t="shared" si="53"/>
        <v>0</v>
      </c>
      <c r="BC20" s="28"/>
      <c r="BD20" s="29"/>
      <c r="BE20" s="28"/>
      <c r="BF20" s="15">
        <f t="shared" si="1"/>
        <v>33</v>
      </c>
      <c r="BG20" s="15">
        <f t="shared" si="2"/>
        <v>42</v>
      </c>
      <c r="BH20" s="15">
        <f t="shared" si="3"/>
        <v>22</v>
      </c>
      <c r="BI20" s="15">
        <f t="shared" si="4"/>
        <v>36</v>
      </c>
      <c r="BJ20" s="15">
        <f t="shared" si="5"/>
        <v>0</v>
      </c>
      <c r="BK20" s="15">
        <f t="shared" si="6"/>
        <v>0</v>
      </c>
      <c r="BL20" s="15">
        <f t="shared" si="7"/>
        <v>39</v>
      </c>
      <c r="BM20" s="15">
        <f t="shared" si="8"/>
        <v>49</v>
      </c>
      <c r="BN20" s="15">
        <f t="shared" si="9"/>
        <v>0</v>
      </c>
      <c r="BO20" s="15">
        <f t="shared" si="10"/>
        <v>0</v>
      </c>
      <c r="BP20" s="15">
        <f t="shared" si="11"/>
        <v>0</v>
      </c>
      <c r="BQ20" s="15">
        <f t="shared" si="12"/>
        <v>0</v>
      </c>
      <c r="BR20" s="15">
        <f t="shared" si="13"/>
        <v>0</v>
      </c>
      <c r="BS20" s="15">
        <f t="shared" si="14"/>
        <v>0</v>
      </c>
      <c r="BT20" s="15">
        <f t="shared" si="15"/>
        <v>0</v>
      </c>
      <c r="BU20" s="15">
        <f t="shared" si="16"/>
        <v>0</v>
      </c>
      <c r="BV20" s="15">
        <f t="shared" si="17"/>
        <v>221</v>
      </c>
      <c r="BW20" s="13"/>
      <c r="BX20" s="15">
        <f t="shared" si="18"/>
        <v>0</v>
      </c>
      <c r="BY20" s="15">
        <f t="shared" si="19"/>
        <v>0</v>
      </c>
      <c r="BZ20" s="15">
        <f t="shared" si="20"/>
        <v>0</v>
      </c>
      <c r="CA20" s="15">
        <f t="shared" si="21"/>
        <v>0</v>
      </c>
      <c r="CB20" s="15">
        <f t="shared" si="22"/>
        <v>0</v>
      </c>
      <c r="CC20" s="15">
        <f t="shared" si="23"/>
        <v>0</v>
      </c>
      <c r="CD20" s="15">
        <f t="shared" si="24"/>
        <v>0</v>
      </c>
      <c r="CE20" s="15">
        <f t="shared" si="25"/>
        <v>0</v>
      </c>
      <c r="CF20" s="15">
        <f t="shared" si="26"/>
        <v>0</v>
      </c>
      <c r="CG20" s="13"/>
      <c r="CH20" s="16">
        <f t="shared" si="27"/>
        <v>49</v>
      </c>
      <c r="CI20" s="16">
        <f t="shared" si="28"/>
        <v>42</v>
      </c>
      <c r="CJ20" s="16">
        <f t="shared" si="29"/>
        <v>39</v>
      </c>
      <c r="CK20" s="16">
        <f t="shared" si="30"/>
        <v>36</v>
      </c>
      <c r="CL20" s="16">
        <f t="shared" si="31"/>
        <v>33</v>
      </c>
      <c r="CM20" s="16">
        <f t="shared" si="32"/>
        <v>22</v>
      </c>
      <c r="CN20" s="16">
        <f t="shared" si="33"/>
        <v>0</v>
      </c>
      <c r="CO20" s="16">
        <f t="shared" si="34"/>
        <v>0</v>
      </c>
      <c r="CP20" s="16">
        <f t="shared" si="35"/>
        <v>0</v>
      </c>
      <c r="CQ20" s="16">
        <f t="shared" si="36"/>
        <v>0</v>
      </c>
      <c r="CR20" s="16">
        <f t="shared" si="37"/>
        <v>0</v>
      </c>
      <c r="CS20" s="16">
        <f t="shared" si="38"/>
        <v>0</v>
      </c>
      <c r="CT20" s="16">
        <f t="shared" si="39"/>
        <v>0</v>
      </c>
      <c r="CU20" s="16">
        <f t="shared" si="40"/>
        <v>0</v>
      </c>
      <c r="CV20" s="16">
        <f t="shared" si="41"/>
        <v>0</v>
      </c>
      <c r="CW20" s="16">
        <f t="shared" si="42"/>
        <v>0</v>
      </c>
      <c r="CX20" s="14"/>
      <c r="CY20" s="15">
        <f t="shared" si="43"/>
        <v>0</v>
      </c>
      <c r="CZ20" s="15">
        <f t="shared" si="44"/>
        <v>0</v>
      </c>
      <c r="DA20" s="15">
        <f t="shared" si="45"/>
        <v>0</v>
      </c>
      <c r="DB20" s="15">
        <f t="shared" si="46"/>
        <v>0</v>
      </c>
      <c r="DC20" s="15">
        <f t="shared" si="47"/>
        <v>0</v>
      </c>
      <c r="DD20" s="15">
        <f t="shared" si="48"/>
        <v>0</v>
      </c>
      <c r="DE20" s="15">
        <f t="shared" si="49"/>
        <v>0</v>
      </c>
      <c r="DF20" s="15">
        <f t="shared" si="50"/>
        <v>0</v>
      </c>
    </row>
    <row r="21" spans="1:110" ht="15" customHeight="1">
      <c r="A21" s="131">
        <v>18</v>
      </c>
      <c r="B21" s="131">
        <v>18</v>
      </c>
      <c r="C21" s="69" t="s">
        <v>211</v>
      </c>
      <c r="D21" s="65"/>
      <c r="E21" s="76">
        <v>80</v>
      </c>
      <c r="F21" s="76">
        <f t="shared" si="54"/>
        <v>80</v>
      </c>
      <c r="G21" s="99"/>
      <c r="H21" s="137"/>
      <c r="I21" s="137"/>
      <c r="J21" s="137"/>
      <c r="K21" s="137"/>
      <c r="L21" s="137"/>
      <c r="M21" s="57">
        <v>30</v>
      </c>
      <c r="N21" s="58">
        <v>49</v>
      </c>
      <c r="O21" s="58"/>
      <c r="P21" s="58"/>
      <c r="Q21" s="58">
        <v>3</v>
      </c>
      <c r="R21" s="137"/>
      <c r="S21" s="137"/>
      <c r="T21" s="137"/>
      <c r="U21" s="137"/>
      <c r="V21" s="137"/>
      <c r="W21" s="57">
        <v>54</v>
      </c>
      <c r="X21" s="58">
        <v>67</v>
      </c>
      <c r="Y21" s="58"/>
      <c r="Z21" s="58"/>
      <c r="AA21" s="58"/>
      <c r="AB21" s="137"/>
      <c r="AC21" s="137"/>
      <c r="AD21" s="137"/>
      <c r="AE21" s="137"/>
      <c r="AF21" s="137"/>
      <c r="AG21" s="137"/>
      <c r="AH21" s="137"/>
      <c r="AI21" s="137"/>
      <c r="AJ21" s="137"/>
      <c r="AK21" s="137"/>
      <c r="AL21" s="137"/>
      <c r="AM21" s="137"/>
      <c r="AN21" s="137"/>
      <c r="AO21" s="137"/>
      <c r="AP21" s="137"/>
      <c r="AQ21" s="137"/>
      <c r="AR21" s="137"/>
      <c r="AS21" s="137"/>
      <c r="AT21" s="137"/>
      <c r="AU21" s="137"/>
      <c r="AV21" s="11">
        <f t="shared" si="0"/>
        <v>203</v>
      </c>
      <c r="AW21" s="44">
        <f t="shared" si="51"/>
        <v>18</v>
      </c>
      <c r="AX21" s="85"/>
      <c r="AY21" s="86"/>
      <c r="AZ21" s="87"/>
      <c r="BA21" s="26">
        <f t="shared" si="52"/>
        <v>200</v>
      </c>
      <c r="BB21" s="30">
        <f t="shared" si="53"/>
        <v>3</v>
      </c>
      <c r="BC21" s="29"/>
      <c r="BD21" s="28"/>
      <c r="BE21" s="29"/>
      <c r="BF21" s="15">
        <f t="shared" si="1"/>
        <v>0</v>
      </c>
      <c r="BG21" s="15">
        <f t="shared" si="2"/>
        <v>0</v>
      </c>
      <c r="BH21" s="15">
        <f t="shared" si="3"/>
        <v>30</v>
      </c>
      <c r="BI21" s="15">
        <f t="shared" si="4"/>
        <v>49</v>
      </c>
      <c r="BJ21" s="15">
        <f t="shared" si="5"/>
        <v>0</v>
      </c>
      <c r="BK21" s="15">
        <f t="shared" si="6"/>
        <v>0</v>
      </c>
      <c r="BL21" s="15">
        <f t="shared" si="7"/>
        <v>54</v>
      </c>
      <c r="BM21" s="15">
        <f t="shared" si="8"/>
        <v>67</v>
      </c>
      <c r="BN21" s="15">
        <f t="shared" si="9"/>
        <v>0</v>
      </c>
      <c r="BO21" s="15">
        <f t="shared" si="10"/>
        <v>0</v>
      </c>
      <c r="BP21" s="15">
        <f t="shared" si="11"/>
        <v>0</v>
      </c>
      <c r="BQ21" s="15">
        <f t="shared" si="12"/>
        <v>0</v>
      </c>
      <c r="BR21" s="15">
        <f t="shared" si="13"/>
        <v>0</v>
      </c>
      <c r="BS21" s="15">
        <f t="shared" si="14"/>
        <v>0</v>
      </c>
      <c r="BT21" s="15">
        <f t="shared" si="15"/>
        <v>0</v>
      </c>
      <c r="BU21" s="15">
        <f t="shared" si="16"/>
        <v>0</v>
      </c>
      <c r="BV21" s="15">
        <f t="shared" si="17"/>
        <v>200</v>
      </c>
      <c r="BW21" s="13"/>
      <c r="BX21" s="15">
        <f t="shared" si="18"/>
        <v>0</v>
      </c>
      <c r="BY21" s="15">
        <f t="shared" si="19"/>
        <v>3</v>
      </c>
      <c r="BZ21" s="15">
        <f t="shared" si="20"/>
        <v>0</v>
      </c>
      <c r="CA21" s="15">
        <f t="shared" si="21"/>
        <v>0</v>
      </c>
      <c r="CB21" s="15">
        <f t="shared" si="22"/>
        <v>0</v>
      </c>
      <c r="CC21" s="15">
        <f t="shared" si="23"/>
        <v>0</v>
      </c>
      <c r="CD21" s="15">
        <f t="shared" si="24"/>
        <v>0</v>
      </c>
      <c r="CE21" s="15">
        <f t="shared" si="25"/>
        <v>0</v>
      </c>
      <c r="CF21" s="15">
        <f t="shared" si="26"/>
        <v>3</v>
      </c>
      <c r="CG21" s="13"/>
      <c r="CH21" s="16">
        <f t="shared" si="27"/>
        <v>67</v>
      </c>
      <c r="CI21" s="16">
        <f t="shared" si="28"/>
        <v>54</v>
      </c>
      <c r="CJ21" s="16">
        <f t="shared" si="29"/>
        <v>49</v>
      </c>
      <c r="CK21" s="16">
        <f t="shared" si="30"/>
        <v>30</v>
      </c>
      <c r="CL21" s="16">
        <f t="shared" si="31"/>
        <v>0</v>
      </c>
      <c r="CM21" s="16">
        <f t="shared" si="32"/>
        <v>0</v>
      </c>
      <c r="CN21" s="16">
        <f t="shared" si="33"/>
        <v>0</v>
      </c>
      <c r="CO21" s="16">
        <f t="shared" si="34"/>
        <v>0</v>
      </c>
      <c r="CP21" s="16">
        <f t="shared" si="35"/>
        <v>0</v>
      </c>
      <c r="CQ21" s="16">
        <f t="shared" si="36"/>
        <v>0</v>
      </c>
      <c r="CR21" s="16">
        <f t="shared" si="37"/>
        <v>0</v>
      </c>
      <c r="CS21" s="16">
        <f t="shared" si="38"/>
        <v>0</v>
      </c>
      <c r="CT21" s="16">
        <f t="shared" si="39"/>
        <v>0</v>
      </c>
      <c r="CU21" s="16">
        <f t="shared" si="40"/>
        <v>0</v>
      </c>
      <c r="CV21" s="16">
        <f t="shared" si="41"/>
        <v>0</v>
      </c>
      <c r="CW21" s="16">
        <f t="shared" si="42"/>
        <v>0</v>
      </c>
      <c r="CX21" s="14"/>
      <c r="CY21" s="15">
        <f t="shared" si="43"/>
        <v>3</v>
      </c>
      <c r="CZ21" s="15">
        <f t="shared" si="44"/>
        <v>0</v>
      </c>
      <c r="DA21" s="15">
        <f t="shared" si="45"/>
        <v>0</v>
      </c>
      <c r="DB21" s="15">
        <f t="shared" si="46"/>
        <v>0</v>
      </c>
      <c r="DC21" s="15">
        <f t="shared" si="47"/>
        <v>0</v>
      </c>
      <c r="DD21" s="15">
        <f t="shared" si="48"/>
        <v>0</v>
      </c>
      <c r="DE21" s="15">
        <f t="shared" si="49"/>
        <v>0</v>
      </c>
      <c r="DF21" s="15">
        <f t="shared" si="50"/>
        <v>0</v>
      </c>
    </row>
    <row r="22" spans="1:110" ht="15" customHeight="1">
      <c r="A22" s="131">
        <v>19</v>
      </c>
      <c r="B22" s="131">
        <v>19</v>
      </c>
      <c r="C22" s="69" t="s">
        <v>210</v>
      </c>
      <c r="D22" s="65"/>
      <c r="E22" s="76">
        <v>80</v>
      </c>
      <c r="F22" s="76">
        <f t="shared" si="54"/>
        <v>80</v>
      </c>
      <c r="G22" s="99"/>
      <c r="H22" s="137"/>
      <c r="I22" s="137"/>
      <c r="J22" s="137"/>
      <c r="K22" s="137"/>
      <c r="L22" s="137"/>
      <c r="M22" s="57">
        <v>28</v>
      </c>
      <c r="N22" s="58">
        <v>28</v>
      </c>
      <c r="O22" s="58"/>
      <c r="P22" s="58"/>
      <c r="Q22" s="58"/>
      <c r="R22" s="137"/>
      <c r="S22" s="137"/>
      <c r="T22" s="137"/>
      <c r="U22" s="137"/>
      <c r="V22" s="137"/>
      <c r="W22" s="137"/>
      <c r="X22" s="137"/>
      <c r="Y22" s="137"/>
      <c r="Z22" s="137"/>
      <c r="AA22" s="137"/>
      <c r="AB22" s="57">
        <v>39</v>
      </c>
      <c r="AC22" s="58">
        <v>30</v>
      </c>
      <c r="AD22" s="58"/>
      <c r="AE22" s="58"/>
      <c r="AF22" s="58"/>
      <c r="AG22" s="57">
        <v>36</v>
      </c>
      <c r="AH22" s="58">
        <v>42</v>
      </c>
      <c r="AI22" s="58"/>
      <c r="AJ22" s="58"/>
      <c r="AK22" s="58"/>
      <c r="AL22" s="137"/>
      <c r="AM22" s="137"/>
      <c r="AN22" s="137"/>
      <c r="AO22" s="137"/>
      <c r="AP22" s="137"/>
      <c r="AQ22" s="137"/>
      <c r="AR22" s="137"/>
      <c r="AS22" s="137"/>
      <c r="AT22" s="137"/>
      <c r="AU22" s="137"/>
      <c r="AV22" s="11">
        <f t="shared" si="0"/>
        <v>203</v>
      </c>
      <c r="AW22" s="44">
        <f t="shared" si="51"/>
        <v>0</v>
      </c>
      <c r="AX22" s="88"/>
      <c r="AY22" s="51"/>
      <c r="AZ22" s="89"/>
      <c r="BA22" s="26">
        <f t="shared" si="52"/>
        <v>203</v>
      </c>
      <c r="BB22" s="30">
        <f t="shared" si="53"/>
        <v>0</v>
      </c>
      <c r="BC22" s="28"/>
      <c r="BD22" s="29"/>
      <c r="BE22" s="28"/>
      <c r="BF22" s="15">
        <f t="shared" si="1"/>
        <v>0</v>
      </c>
      <c r="BG22" s="15">
        <f t="shared" si="2"/>
        <v>0</v>
      </c>
      <c r="BH22" s="15">
        <f t="shared" si="3"/>
        <v>28</v>
      </c>
      <c r="BI22" s="15">
        <f t="shared" si="4"/>
        <v>28</v>
      </c>
      <c r="BJ22" s="15">
        <f t="shared" si="5"/>
        <v>0</v>
      </c>
      <c r="BK22" s="15">
        <f t="shared" si="6"/>
        <v>0</v>
      </c>
      <c r="BL22" s="15">
        <f t="shared" si="7"/>
        <v>0</v>
      </c>
      <c r="BM22" s="15">
        <f t="shared" si="8"/>
        <v>0</v>
      </c>
      <c r="BN22" s="15">
        <f t="shared" si="9"/>
        <v>39</v>
      </c>
      <c r="BO22" s="15">
        <f t="shared" si="10"/>
        <v>30</v>
      </c>
      <c r="BP22" s="15">
        <f t="shared" si="11"/>
        <v>36</v>
      </c>
      <c r="BQ22" s="15">
        <f t="shared" si="12"/>
        <v>42</v>
      </c>
      <c r="BR22" s="15">
        <f t="shared" si="13"/>
        <v>0</v>
      </c>
      <c r="BS22" s="15">
        <f t="shared" si="14"/>
        <v>0</v>
      </c>
      <c r="BT22" s="15">
        <f t="shared" si="15"/>
        <v>0</v>
      </c>
      <c r="BU22" s="15">
        <f t="shared" si="16"/>
        <v>0</v>
      </c>
      <c r="BV22" s="15">
        <f t="shared" si="17"/>
        <v>203</v>
      </c>
      <c r="BW22" s="13"/>
      <c r="BX22" s="15">
        <f t="shared" si="18"/>
        <v>0</v>
      </c>
      <c r="BY22" s="15">
        <f t="shared" si="19"/>
        <v>0</v>
      </c>
      <c r="BZ22" s="15">
        <f t="shared" si="20"/>
        <v>0</v>
      </c>
      <c r="CA22" s="15">
        <f t="shared" si="21"/>
        <v>0</v>
      </c>
      <c r="CB22" s="15">
        <f t="shared" si="22"/>
        <v>0</v>
      </c>
      <c r="CC22" s="15">
        <f t="shared" si="23"/>
        <v>0</v>
      </c>
      <c r="CD22" s="15">
        <f t="shared" si="24"/>
        <v>0</v>
      </c>
      <c r="CE22" s="15">
        <f t="shared" si="25"/>
        <v>0</v>
      </c>
      <c r="CF22" s="15">
        <f t="shared" si="26"/>
        <v>0</v>
      </c>
      <c r="CG22" s="13"/>
      <c r="CH22" s="16">
        <f t="shared" si="27"/>
        <v>42</v>
      </c>
      <c r="CI22" s="16">
        <f t="shared" si="28"/>
        <v>39</v>
      </c>
      <c r="CJ22" s="16">
        <f t="shared" si="29"/>
        <v>36</v>
      </c>
      <c r="CK22" s="16">
        <f t="shared" si="30"/>
        <v>30</v>
      </c>
      <c r="CL22" s="16">
        <f t="shared" si="31"/>
        <v>28</v>
      </c>
      <c r="CM22" s="16">
        <f t="shared" si="32"/>
        <v>28</v>
      </c>
      <c r="CN22" s="16">
        <f t="shared" si="33"/>
        <v>0</v>
      </c>
      <c r="CO22" s="16">
        <f t="shared" si="34"/>
        <v>0</v>
      </c>
      <c r="CP22" s="16">
        <f t="shared" si="35"/>
        <v>0</v>
      </c>
      <c r="CQ22" s="16">
        <f t="shared" si="36"/>
        <v>0</v>
      </c>
      <c r="CR22" s="16">
        <f t="shared" si="37"/>
        <v>0</v>
      </c>
      <c r="CS22" s="16">
        <f t="shared" si="38"/>
        <v>0</v>
      </c>
      <c r="CT22" s="16">
        <f t="shared" si="39"/>
        <v>0</v>
      </c>
      <c r="CU22" s="16">
        <f t="shared" si="40"/>
        <v>0</v>
      </c>
      <c r="CV22" s="16">
        <f t="shared" si="41"/>
        <v>0</v>
      </c>
      <c r="CW22" s="16">
        <f t="shared" si="42"/>
        <v>0</v>
      </c>
      <c r="CX22" s="14"/>
      <c r="CY22" s="15">
        <f t="shared" si="43"/>
        <v>0</v>
      </c>
      <c r="CZ22" s="15">
        <f t="shared" si="44"/>
        <v>0</v>
      </c>
      <c r="DA22" s="15">
        <f t="shared" si="45"/>
        <v>0</v>
      </c>
      <c r="DB22" s="15">
        <f t="shared" si="46"/>
        <v>0</v>
      </c>
      <c r="DC22" s="15">
        <f t="shared" si="47"/>
        <v>0</v>
      </c>
      <c r="DD22" s="15">
        <f t="shared" si="48"/>
        <v>0</v>
      </c>
      <c r="DE22" s="15">
        <f t="shared" si="49"/>
        <v>0</v>
      </c>
      <c r="DF22" s="15">
        <f t="shared" si="50"/>
        <v>0</v>
      </c>
    </row>
    <row r="23" spans="1:110" ht="15" customHeight="1">
      <c r="A23" s="131">
        <v>20</v>
      </c>
      <c r="B23" s="131">
        <v>20</v>
      </c>
      <c r="C23" s="157" t="s">
        <v>342</v>
      </c>
      <c r="D23" s="99"/>
      <c r="E23" s="76">
        <v>80</v>
      </c>
      <c r="F23" s="76">
        <f t="shared" si="54"/>
        <v>80</v>
      </c>
      <c r="G23" s="99"/>
      <c r="H23" s="137"/>
      <c r="I23" s="137"/>
      <c r="J23" s="137"/>
      <c r="K23" s="137"/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7"/>
      <c r="AA23" s="137"/>
      <c r="AB23" s="57">
        <v>28</v>
      </c>
      <c r="AC23" s="58">
        <v>26</v>
      </c>
      <c r="AD23" s="58"/>
      <c r="AE23" s="58"/>
      <c r="AF23" s="58"/>
      <c r="AG23" s="137"/>
      <c r="AH23" s="137"/>
      <c r="AI23" s="137"/>
      <c r="AJ23" s="137"/>
      <c r="AK23" s="137"/>
      <c r="AL23" s="57">
        <v>30</v>
      </c>
      <c r="AM23" s="58">
        <v>33</v>
      </c>
      <c r="AN23" s="58"/>
      <c r="AO23" s="58"/>
      <c r="AP23" s="58"/>
      <c r="AQ23" s="137"/>
      <c r="AR23" s="137"/>
      <c r="AS23" s="137"/>
      <c r="AT23" s="137"/>
      <c r="AU23" s="137"/>
      <c r="AV23" s="11">
        <f t="shared" si="0"/>
        <v>117</v>
      </c>
      <c r="AW23" s="44">
        <f t="shared" si="51"/>
        <v>86</v>
      </c>
      <c r="AX23" s="85"/>
      <c r="AY23" s="86"/>
      <c r="AZ23" s="87"/>
      <c r="BA23" s="26">
        <f t="shared" si="52"/>
        <v>117</v>
      </c>
      <c r="BB23" s="30">
        <f t="shared" si="53"/>
        <v>0</v>
      </c>
      <c r="BC23" s="29"/>
      <c r="BD23" s="28"/>
      <c r="BE23" s="29"/>
      <c r="BF23" s="15">
        <f t="shared" si="1"/>
        <v>0</v>
      </c>
      <c r="BG23" s="15">
        <f t="shared" si="2"/>
        <v>0</v>
      </c>
      <c r="BH23" s="15">
        <f t="shared" si="3"/>
        <v>0</v>
      </c>
      <c r="BI23" s="15">
        <f t="shared" si="4"/>
        <v>0</v>
      </c>
      <c r="BJ23" s="15">
        <f t="shared" si="5"/>
        <v>0</v>
      </c>
      <c r="BK23" s="15">
        <f t="shared" si="6"/>
        <v>0</v>
      </c>
      <c r="BL23" s="15">
        <f t="shared" si="7"/>
        <v>0</v>
      </c>
      <c r="BM23" s="15">
        <f t="shared" si="8"/>
        <v>0</v>
      </c>
      <c r="BN23" s="15">
        <f t="shared" si="9"/>
        <v>28</v>
      </c>
      <c r="BO23" s="15">
        <f t="shared" si="10"/>
        <v>26</v>
      </c>
      <c r="BP23" s="15">
        <f t="shared" si="11"/>
        <v>0</v>
      </c>
      <c r="BQ23" s="15">
        <f t="shared" si="12"/>
        <v>0</v>
      </c>
      <c r="BR23" s="15">
        <f t="shared" si="13"/>
        <v>30</v>
      </c>
      <c r="BS23" s="15">
        <f t="shared" si="14"/>
        <v>33</v>
      </c>
      <c r="BT23" s="15">
        <f t="shared" si="15"/>
        <v>0</v>
      </c>
      <c r="BU23" s="15">
        <f t="shared" si="16"/>
        <v>0</v>
      </c>
      <c r="BV23" s="15">
        <f t="shared" si="17"/>
        <v>117</v>
      </c>
      <c r="BW23" s="13"/>
      <c r="BX23" s="15">
        <f t="shared" si="18"/>
        <v>0</v>
      </c>
      <c r="BY23" s="15">
        <f t="shared" si="19"/>
        <v>0</v>
      </c>
      <c r="BZ23" s="15">
        <f t="shared" si="20"/>
        <v>0</v>
      </c>
      <c r="CA23" s="15">
        <f t="shared" si="21"/>
        <v>0</v>
      </c>
      <c r="CB23" s="15">
        <f t="shared" si="22"/>
        <v>0</v>
      </c>
      <c r="CC23" s="15">
        <f t="shared" si="23"/>
        <v>0</v>
      </c>
      <c r="CD23" s="15">
        <f t="shared" si="24"/>
        <v>0</v>
      </c>
      <c r="CE23" s="15">
        <f t="shared" si="25"/>
        <v>0</v>
      </c>
      <c r="CF23" s="15">
        <f t="shared" si="26"/>
        <v>0</v>
      </c>
      <c r="CG23" s="13"/>
      <c r="CH23" s="16">
        <f t="shared" si="27"/>
        <v>33</v>
      </c>
      <c r="CI23" s="16">
        <f t="shared" si="28"/>
        <v>30</v>
      </c>
      <c r="CJ23" s="16">
        <f t="shared" si="29"/>
        <v>28</v>
      </c>
      <c r="CK23" s="16">
        <f t="shared" si="30"/>
        <v>26</v>
      </c>
      <c r="CL23" s="16">
        <f t="shared" si="31"/>
        <v>0</v>
      </c>
      <c r="CM23" s="16">
        <f t="shared" si="32"/>
        <v>0</v>
      </c>
      <c r="CN23" s="16">
        <f t="shared" si="33"/>
        <v>0</v>
      </c>
      <c r="CO23" s="16">
        <f t="shared" si="34"/>
        <v>0</v>
      </c>
      <c r="CP23" s="16">
        <f t="shared" si="35"/>
        <v>0</v>
      </c>
      <c r="CQ23" s="16">
        <f t="shared" si="36"/>
        <v>0</v>
      </c>
      <c r="CR23" s="16">
        <f t="shared" si="37"/>
        <v>0</v>
      </c>
      <c r="CS23" s="16">
        <f t="shared" si="38"/>
        <v>0</v>
      </c>
      <c r="CT23" s="16">
        <f t="shared" si="39"/>
        <v>0</v>
      </c>
      <c r="CU23" s="16">
        <f t="shared" si="40"/>
        <v>0</v>
      </c>
      <c r="CV23" s="16">
        <f t="shared" si="41"/>
        <v>0</v>
      </c>
      <c r="CW23" s="16">
        <f t="shared" si="42"/>
        <v>0</v>
      </c>
      <c r="CX23" s="14"/>
      <c r="CY23" s="15">
        <f t="shared" si="43"/>
        <v>0</v>
      </c>
      <c r="CZ23" s="15">
        <f t="shared" si="44"/>
        <v>0</v>
      </c>
      <c r="DA23" s="15">
        <f t="shared" si="45"/>
        <v>0</v>
      </c>
      <c r="DB23" s="15">
        <f t="shared" si="46"/>
        <v>0</v>
      </c>
      <c r="DC23" s="15">
        <f t="shared" si="47"/>
        <v>0</v>
      </c>
      <c r="DD23" s="15">
        <f t="shared" si="48"/>
        <v>0</v>
      </c>
      <c r="DE23" s="15">
        <f t="shared" si="49"/>
        <v>0</v>
      </c>
      <c r="DF23" s="15">
        <f t="shared" si="50"/>
        <v>0</v>
      </c>
    </row>
    <row r="24" spans="1:110" ht="15" customHeight="1">
      <c r="A24" s="131">
        <v>21</v>
      </c>
      <c r="B24" s="131">
        <v>21</v>
      </c>
      <c r="C24" s="69" t="s">
        <v>337</v>
      </c>
      <c r="D24" s="99"/>
      <c r="E24" s="76">
        <v>80</v>
      </c>
      <c r="F24" s="76">
        <f t="shared" si="54"/>
        <v>80</v>
      </c>
      <c r="G24" s="99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57">
        <v>67</v>
      </c>
      <c r="X24" s="58">
        <v>42</v>
      </c>
      <c r="Y24" s="58"/>
      <c r="Z24" s="58">
        <v>3</v>
      </c>
      <c r="AA24" s="58"/>
      <c r="AB24" s="137"/>
      <c r="AC24" s="137"/>
      <c r="AD24" s="137"/>
      <c r="AE24" s="137"/>
      <c r="AF24" s="137"/>
      <c r="AG24" s="137"/>
      <c r="AH24" s="137"/>
      <c r="AI24" s="137"/>
      <c r="AJ24" s="137"/>
      <c r="AK24" s="137"/>
      <c r="AL24" s="137"/>
      <c r="AM24" s="137"/>
      <c r="AN24" s="137"/>
      <c r="AO24" s="137"/>
      <c r="AP24" s="137"/>
      <c r="AQ24" s="137"/>
      <c r="AR24" s="137"/>
      <c r="AS24" s="137"/>
      <c r="AT24" s="137"/>
      <c r="AU24" s="137"/>
      <c r="AV24" s="11">
        <f t="shared" si="0"/>
        <v>112</v>
      </c>
      <c r="AW24" s="44">
        <f t="shared" si="51"/>
        <v>5</v>
      </c>
      <c r="AX24" s="88"/>
      <c r="AY24" s="51"/>
      <c r="AZ24" s="89"/>
      <c r="BA24" s="26">
        <f t="shared" si="52"/>
        <v>109</v>
      </c>
      <c r="BB24" s="30">
        <f t="shared" si="53"/>
        <v>3</v>
      </c>
      <c r="BC24" s="28"/>
      <c r="BD24" s="29"/>
      <c r="BE24" s="28"/>
      <c r="BF24" s="15">
        <f t="shared" si="1"/>
        <v>0</v>
      </c>
      <c r="BG24" s="15">
        <f t="shared" si="2"/>
        <v>0</v>
      </c>
      <c r="BH24" s="15">
        <f t="shared" si="3"/>
        <v>0</v>
      </c>
      <c r="BI24" s="15">
        <f t="shared" si="4"/>
        <v>0</v>
      </c>
      <c r="BJ24" s="15">
        <f t="shared" si="5"/>
        <v>0</v>
      </c>
      <c r="BK24" s="15">
        <f t="shared" si="6"/>
        <v>0</v>
      </c>
      <c r="BL24" s="15">
        <f t="shared" si="7"/>
        <v>67</v>
      </c>
      <c r="BM24" s="15">
        <f t="shared" si="8"/>
        <v>42</v>
      </c>
      <c r="BN24" s="15">
        <f t="shared" si="9"/>
        <v>0</v>
      </c>
      <c r="BO24" s="15">
        <f t="shared" si="10"/>
        <v>0</v>
      </c>
      <c r="BP24" s="15">
        <f t="shared" si="11"/>
        <v>0</v>
      </c>
      <c r="BQ24" s="15">
        <f t="shared" si="12"/>
        <v>0</v>
      </c>
      <c r="BR24" s="15">
        <f t="shared" si="13"/>
        <v>0</v>
      </c>
      <c r="BS24" s="15">
        <f t="shared" si="14"/>
        <v>0</v>
      </c>
      <c r="BT24" s="15">
        <f t="shared" si="15"/>
        <v>0</v>
      </c>
      <c r="BU24" s="15">
        <f t="shared" si="16"/>
        <v>0</v>
      </c>
      <c r="BV24" s="15">
        <f t="shared" si="17"/>
        <v>109</v>
      </c>
      <c r="BW24" s="13"/>
      <c r="BX24" s="15">
        <f t="shared" si="18"/>
        <v>0</v>
      </c>
      <c r="BY24" s="15">
        <f t="shared" si="19"/>
        <v>0</v>
      </c>
      <c r="BZ24" s="15">
        <f t="shared" si="20"/>
        <v>0</v>
      </c>
      <c r="CA24" s="15">
        <f t="shared" si="21"/>
        <v>3</v>
      </c>
      <c r="CB24" s="15">
        <f t="shared" si="22"/>
        <v>0</v>
      </c>
      <c r="CC24" s="15">
        <f t="shared" si="23"/>
        <v>0</v>
      </c>
      <c r="CD24" s="15">
        <f t="shared" si="24"/>
        <v>0</v>
      </c>
      <c r="CE24" s="15">
        <f t="shared" si="25"/>
        <v>0</v>
      </c>
      <c r="CF24" s="15">
        <f t="shared" si="26"/>
        <v>3</v>
      </c>
      <c r="CG24" s="13"/>
      <c r="CH24" s="16">
        <f t="shared" si="27"/>
        <v>67</v>
      </c>
      <c r="CI24" s="16">
        <f t="shared" si="28"/>
        <v>42</v>
      </c>
      <c r="CJ24" s="16">
        <f t="shared" si="29"/>
        <v>0</v>
      </c>
      <c r="CK24" s="16">
        <f t="shared" si="30"/>
        <v>0</v>
      </c>
      <c r="CL24" s="16">
        <f t="shared" si="31"/>
        <v>0</v>
      </c>
      <c r="CM24" s="16">
        <f t="shared" si="32"/>
        <v>0</v>
      </c>
      <c r="CN24" s="16">
        <f t="shared" si="33"/>
        <v>0</v>
      </c>
      <c r="CO24" s="16">
        <f t="shared" si="34"/>
        <v>0</v>
      </c>
      <c r="CP24" s="16">
        <f t="shared" si="35"/>
        <v>0</v>
      </c>
      <c r="CQ24" s="16">
        <f t="shared" si="36"/>
        <v>0</v>
      </c>
      <c r="CR24" s="16">
        <f t="shared" si="37"/>
        <v>0</v>
      </c>
      <c r="CS24" s="16">
        <f t="shared" si="38"/>
        <v>0</v>
      </c>
      <c r="CT24" s="16">
        <f t="shared" si="39"/>
        <v>0</v>
      </c>
      <c r="CU24" s="16">
        <f t="shared" si="40"/>
        <v>0</v>
      </c>
      <c r="CV24" s="16">
        <f t="shared" si="41"/>
        <v>0</v>
      </c>
      <c r="CW24" s="16">
        <f t="shared" si="42"/>
        <v>0</v>
      </c>
      <c r="CX24" s="14"/>
      <c r="CY24" s="15">
        <f t="shared" si="43"/>
        <v>3</v>
      </c>
      <c r="CZ24" s="15">
        <f t="shared" si="44"/>
        <v>0</v>
      </c>
      <c r="DA24" s="15">
        <f t="shared" si="45"/>
        <v>0</v>
      </c>
      <c r="DB24" s="15">
        <f t="shared" si="46"/>
        <v>0</v>
      </c>
      <c r="DC24" s="15">
        <f t="shared" si="47"/>
        <v>0</v>
      </c>
      <c r="DD24" s="15">
        <f t="shared" si="48"/>
        <v>0</v>
      </c>
      <c r="DE24" s="15">
        <f t="shared" si="49"/>
        <v>0</v>
      </c>
      <c r="DF24" s="15">
        <f t="shared" si="50"/>
        <v>0</v>
      </c>
    </row>
    <row r="25" spans="1:110" ht="15" customHeight="1">
      <c r="A25" s="131">
        <v>22</v>
      </c>
      <c r="B25" s="131">
        <v>22</v>
      </c>
      <c r="C25" s="69" t="s">
        <v>120</v>
      </c>
      <c r="D25" s="99"/>
      <c r="E25" s="76">
        <v>80</v>
      </c>
      <c r="F25" s="76">
        <f t="shared" si="54"/>
        <v>80</v>
      </c>
      <c r="G25" s="99"/>
      <c r="H25" s="58">
        <v>24</v>
      </c>
      <c r="I25" s="58">
        <v>24</v>
      </c>
      <c r="J25" s="58"/>
      <c r="K25" s="58"/>
      <c r="L25" s="58"/>
      <c r="M25" s="137"/>
      <c r="N25" s="137"/>
      <c r="O25" s="137"/>
      <c r="P25" s="137"/>
      <c r="Q25" s="137"/>
      <c r="R25" s="137"/>
      <c r="S25" s="137"/>
      <c r="T25" s="137"/>
      <c r="U25" s="137"/>
      <c r="V25" s="137"/>
      <c r="W25" s="137"/>
      <c r="X25" s="137"/>
      <c r="Y25" s="137"/>
      <c r="Z25" s="137"/>
      <c r="AA25" s="137"/>
      <c r="AB25" s="137"/>
      <c r="AC25" s="137"/>
      <c r="AD25" s="137"/>
      <c r="AE25" s="137"/>
      <c r="AF25" s="137"/>
      <c r="AG25" s="137"/>
      <c r="AH25" s="137"/>
      <c r="AI25" s="137"/>
      <c r="AJ25" s="137"/>
      <c r="AK25" s="137"/>
      <c r="AL25" s="57">
        <v>26</v>
      </c>
      <c r="AM25" s="58">
        <v>28</v>
      </c>
      <c r="AN25" s="58"/>
      <c r="AO25" s="58"/>
      <c r="AP25" s="58"/>
      <c r="AQ25" s="137"/>
      <c r="AR25" s="137"/>
      <c r="AS25" s="137"/>
      <c r="AT25" s="137"/>
      <c r="AU25" s="137"/>
      <c r="AV25" s="11">
        <f t="shared" si="0"/>
        <v>102</v>
      </c>
      <c r="AW25" s="44">
        <f t="shared" si="51"/>
        <v>10</v>
      </c>
      <c r="AX25" s="85"/>
      <c r="AY25" s="86"/>
      <c r="AZ25" s="87"/>
      <c r="BA25" s="26">
        <f t="shared" si="52"/>
        <v>102</v>
      </c>
      <c r="BB25" s="30">
        <f t="shared" si="53"/>
        <v>0</v>
      </c>
      <c r="BC25" s="29"/>
      <c r="BD25" s="28"/>
      <c r="BE25" s="29"/>
      <c r="BF25" s="15">
        <f t="shared" si="1"/>
        <v>24</v>
      </c>
      <c r="BG25" s="15">
        <f t="shared" si="2"/>
        <v>24</v>
      </c>
      <c r="BH25" s="15">
        <f t="shared" si="3"/>
        <v>0</v>
      </c>
      <c r="BI25" s="15">
        <f t="shared" si="4"/>
        <v>0</v>
      </c>
      <c r="BJ25" s="15">
        <f t="shared" si="5"/>
        <v>0</v>
      </c>
      <c r="BK25" s="15">
        <f t="shared" si="6"/>
        <v>0</v>
      </c>
      <c r="BL25" s="15">
        <f t="shared" si="7"/>
        <v>0</v>
      </c>
      <c r="BM25" s="15">
        <f t="shared" si="8"/>
        <v>0</v>
      </c>
      <c r="BN25" s="15">
        <f t="shared" si="9"/>
        <v>0</v>
      </c>
      <c r="BO25" s="15">
        <f t="shared" si="10"/>
        <v>0</v>
      </c>
      <c r="BP25" s="15">
        <f t="shared" si="11"/>
        <v>0</v>
      </c>
      <c r="BQ25" s="15">
        <f t="shared" si="12"/>
        <v>0</v>
      </c>
      <c r="BR25" s="15">
        <f t="shared" si="13"/>
        <v>26</v>
      </c>
      <c r="BS25" s="15">
        <f t="shared" si="14"/>
        <v>28</v>
      </c>
      <c r="BT25" s="15">
        <f t="shared" si="15"/>
        <v>0</v>
      </c>
      <c r="BU25" s="15">
        <f t="shared" si="16"/>
        <v>0</v>
      </c>
      <c r="BV25" s="15">
        <f t="shared" si="17"/>
        <v>102</v>
      </c>
      <c r="BW25" s="13"/>
      <c r="BX25" s="15">
        <f t="shared" si="18"/>
        <v>0</v>
      </c>
      <c r="BY25" s="15">
        <f t="shared" si="19"/>
        <v>0</v>
      </c>
      <c r="BZ25" s="15">
        <f t="shared" si="20"/>
        <v>0</v>
      </c>
      <c r="CA25" s="15">
        <f t="shared" si="21"/>
        <v>0</v>
      </c>
      <c r="CB25" s="15">
        <f t="shared" si="22"/>
        <v>0</v>
      </c>
      <c r="CC25" s="15">
        <f t="shared" si="23"/>
        <v>0</v>
      </c>
      <c r="CD25" s="15">
        <f t="shared" si="24"/>
        <v>0</v>
      </c>
      <c r="CE25" s="15">
        <f t="shared" si="25"/>
        <v>0</v>
      </c>
      <c r="CF25" s="15">
        <f t="shared" si="26"/>
        <v>0</v>
      </c>
      <c r="CG25" s="13"/>
      <c r="CH25" s="16">
        <f t="shared" si="27"/>
        <v>28</v>
      </c>
      <c r="CI25" s="16">
        <f t="shared" si="28"/>
        <v>26</v>
      </c>
      <c r="CJ25" s="16">
        <f t="shared" si="29"/>
        <v>24</v>
      </c>
      <c r="CK25" s="16">
        <f t="shared" si="30"/>
        <v>24</v>
      </c>
      <c r="CL25" s="16">
        <f t="shared" si="31"/>
        <v>0</v>
      </c>
      <c r="CM25" s="16">
        <f t="shared" si="32"/>
        <v>0</v>
      </c>
      <c r="CN25" s="16">
        <f t="shared" si="33"/>
        <v>0</v>
      </c>
      <c r="CO25" s="16">
        <f t="shared" si="34"/>
        <v>0</v>
      </c>
      <c r="CP25" s="16">
        <f t="shared" si="35"/>
        <v>0</v>
      </c>
      <c r="CQ25" s="16">
        <f t="shared" si="36"/>
        <v>0</v>
      </c>
      <c r="CR25" s="16">
        <f t="shared" si="37"/>
        <v>0</v>
      </c>
      <c r="CS25" s="16">
        <f t="shared" si="38"/>
        <v>0</v>
      </c>
      <c r="CT25" s="16">
        <f t="shared" si="39"/>
        <v>0</v>
      </c>
      <c r="CU25" s="16">
        <f t="shared" si="40"/>
        <v>0</v>
      </c>
      <c r="CV25" s="16">
        <f t="shared" si="41"/>
        <v>0</v>
      </c>
      <c r="CW25" s="16">
        <f t="shared" si="42"/>
        <v>0</v>
      </c>
      <c r="CX25" s="14"/>
      <c r="CY25" s="15">
        <f t="shared" si="43"/>
        <v>0</v>
      </c>
      <c r="CZ25" s="15">
        <f t="shared" si="44"/>
        <v>0</v>
      </c>
      <c r="DA25" s="15">
        <f t="shared" si="45"/>
        <v>0</v>
      </c>
      <c r="DB25" s="15">
        <f t="shared" si="46"/>
        <v>0</v>
      </c>
      <c r="DC25" s="15">
        <f t="shared" si="47"/>
        <v>0</v>
      </c>
      <c r="DD25" s="15">
        <f t="shared" si="48"/>
        <v>0</v>
      </c>
      <c r="DE25" s="15">
        <f t="shared" si="49"/>
        <v>0</v>
      </c>
      <c r="DF25" s="15">
        <f t="shared" si="50"/>
        <v>0</v>
      </c>
    </row>
    <row r="26" spans="1:110" ht="15" customHeight="1">
      <c r="A26" s="131"/>
      <c r="B26" s="131">
        <v>23</v>
      </c>
      <c r="C26" s="37" t="s">
        <v>470</v>
      </c>
      <c r="D26" s="99"/>
      <c r="E26" s="76">
        <v>80</v>
      </c>
      <c r="F26" s="76">
        <f t="shared" si="54"/>
        <v>80</v>
      </c>
      <c r="G26" s="99"/>
      <c r="H26" s="137"/>
      <c r="I26" s="137"/>
      <c r="J26" s="137"/>
      <c r="K26" s="137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  <c r="AA26" s="137"/>
      <c r="AB26" s="137"/>
      <c r="AC26" s="137"/>
      <c r="AD26" s="137"/>
      <c r="AE26" s="137"/>
      <c r="AF26" s="137"/>
      <c r="AG26" s="137"/>
      <c r="AH26" s="137"/>
      <c r="AI26" s="137"/>
      <c r="AJ26" s="137"/>
      <c r="AK26" s="137"/>
      <c r="AL26" s="137"/>
      <c r="AM26" s="137"/>
      <c r="AN26" s="137"/>
      <c r="AO26" s="137"/>
      <c r="AP26" s="137"/>
      <c r="AQ26" s="57">
        <v>45</v>
      </c>
      <c r="AR26" s="58">
        <v>49</v>
      </c>
      <c r="AS26" s="58"/>
      <c r="AT26" s="58"/>
      <c r="AU26" s="58"/>
      <c r="AV26" s="11">
        <f t="shared" si="0"/>
        <v>94</v>
      </c>
      <c r="AW26" s="44">
        <f t="shared" si="51"/>
        <v>8</v>
      </c>
      <c r="AX26" s="88"/>
      <c r="AY26" s="51"/>
      <c r="AZ26" s="89"/>
      <c r="BA26" s="26">
        <f t="shared" si="52"/>
        <v>94</v>
      </c>
      <c r="BB26" s="30">
        <f t="shared" si="53"/>
        <v>0</v>
      </c>
      <c r="BC26" s="28"/>
      <c r="BD26" s="29"/>
      <c r="BE26" s="28"/>
      <c r="BF26" s="15">
        <f t="shared" si="1"/>
        <v>0</v>
      </c>
      <c r="BG26" s="15">
        <f t="shared" si="2"/>
        <v>0</v>
      </c>
      <c r="BH26" s="15">
        <f t="shared" si="3"/>
        <v>0</v>
      </c>
      <c r="BI26" s="15">
        <f t="shared" si="4"/>
        <v>0</v>
      </c>
      <c r="BJ26" s="15">
        <f t="shared" si="5"/>
        <v>0</v>
      </c>
      <c r="BK26" s="15">
        <f t="shared" si="6"/>
        <v>0</v>
      </c>
      <c r="BL26" s="15">
        <f t="shared" si="7"/>
        <v>0</v>
      </c>
      <c r="BM26" s="15">
        <f t="shared" si="8"/>
        <v>0</v>
      </c>
      <c r="BN26" s="15">
        <f t="shared" si="9"/>
        <v>0</v>
      </c>
      <c r="BO26" s="15">
        <f t="shared" si="10"/>
        <v>0</v>
      </c>
      <c r="BP26" s="15">
        <f t="shared" si="11"/>
        <v>0</v>
      </c>
      <c r="BQ26" s="15">
        <f t="shared" si="12"/>
        <v>0</v>
      </c>
      <c r="BR26" s="15">
        <f t="shared" si="13"/>
        <v>0</v>
      </c>
      <c r="BS26" s="15">
        <f t="shared" si="14"/>
        <v>0</v>
      </c>
      <c r="BT26" s="15">
        <f t="shared" si="15"/>
        <v>45</v>
      </c>
      <c r="BU26" s="15">
        <f t="shared" si="16"/>
        <v>49</v>
      </c>
      <c r="BV26" s="15">
        <f t="shared" si="17"/>
        <v>94</v>
      </c>
      <c r="BW26" s="13"/>
      <c r="BX26" s="15">
        <f t="shared" si="18"/>
        <v>0</v>
      </c>
      <c r="BY26" s="15">
        <f t="shared" si="19"/>
        <v>0</v>
      </c>
      <c r="BZ26" s="15">
        <f t="shared" si="20"/>
        <v>0</v>
      </c>
      <c r="CA26" s="15">
        <f t="shared" si="21"/>
        <v>0</v>
      </c>
      <c r="CB26" s="15">
        <f t="shared" si="22"/>
        <v>0</v>
      </c>
      <c r="CC26" s="15">
        <f t="shared" si="23"/>
        <v>0</v>
      </c>
      <c r="CD26" s="15">
        <f t="shared" si="24"/>
        <v>0</v>
      </c>
      <c r="CE26" s="15">
        <f t="shared" si="25"/>
        <v>0</v>
      </c>
      <c r="CF26" s="15">
        <f t="shared" si="26"/>
        <v>0</v>
      </c>
      <c r="CG26" s="13"/>
      <c r="CH26" s="16">
        <f t="shared" si="27"/>
        <v>49</v>
      </c>
      <c r="CI26" s="16">
        <f t="shared" si="28"/>
        <v>45</v>
      </c>
      <c r="CJ26" s="16">
        <f t="shared" si="29"/>
        <v>0</v>
      </c>
      <c r="CK26" s="16">
        <f t="shared" si="30"/>
        <v>0</v>
      </c>
      <c r="CL26" s="16">
        <f t="shared" si="31"/>
        <v>0</v>
      </c>
      <c r="CM26" s="16">
        <f t="shared" si="32"/>
        <v>0</v>
      </c>
      <c r="CN26" s="16">
        <f t="shared" si="33"/>
        <v>0</v>
      </c>
      <c r="CO26" s="16">
        <f t="shared" si="34"/>
        <v>0</v>
      </c>
      <c r="CP26" s="16">
        <f t="shared" si="35"/>
        <v>0</v>
      </c>
      <c r="CQ26" s="16">
        <f t="shared" si="36"/>
        <v>0</v>
      </c>
      <c r="CR26" s="16">
        <f t="shared" si="37"/>
        <v>0</v>
      </c>
      <c r="CS26" s="16">
        <f t="shared" si="38"/>
        <v>0</v>
      </c>
      <c r="CT26" s="16">
        <f t="shared" si="39"/>
        <v>0</v>
      </c>
      <c r="CU26" s="16">
        <f t="shared" si="40"/>
        <v>0</v>
      </c>
      <c r="CV26" s="16">
        <f t="shared" si="41"/>
        <v>0</v>
      </c>
      <c r="CW26" s="16">
        <f t="shared" si="42"/>
        <v>0</v>
      </c>
      <c r="CX26" s="14"/>
      <c r="CY26" s="15">
        <f t="shared" si="43"/>
        <v>0</v>
      </c>
      <c r="CZ26" s="15">
        <f t="shared" si="44"/>
        <v>0</v>
      </c>
      <c r="DA26" s="15">
        <f t="shared" si="45"/>
        <v>0</v>
      </c>
      <c r="DB26" s="15">
        <f t="shared" si="46"/>
        <v>0</v>
      </c>
      <c r="DC26" s="15">
        <f t="shared" si="47"/>
        <v>0</v>
      </c>
      <c r="DD26" s="15">
        <f t="shared" si="48"/>
        <v>0</v>
      </c>
      <c r="DE26" s="15">
        <f t="shared" si="49"/>
        <v>0</v>
      </c>
      <c r="DF26" s="15">
        <f t="shared" si="50"/>
        <v>0</v>
      </c>
    </row>
    <row r="27" spans="1:110" ht="15" customHeight="1">
      <c r="A27" s="131">
        <v>23</v>
      </c>
      <c r="B27" s="131">
        <v>24</v>
      </c>
      <c r="C27" s="69" t="s">
        <v>115</v>
      </c>
      <c r="D27" s="65"/>
      <c r="E27" s="76">
        <v>80</v>
      </c>
      <c r="F27" s="76">
        <f t="shared" si="54"/>
        <v>80</v>
      </c>
      <c r="G27" s="99"/>
      <c r="H27" s="58">
        <v>26</v>
      </c>
      <c r="I27" s="58">
        <v>54</v>
      </c>
      <c r="J27" s="58"/>
      <c r="K27" s="58"/>
      <c r="L27" s="58"/>
      <c r="M27" s="137"/>
      <c r="N27" s="137"/>
      <c r="O27" s="137"/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7"/>
      <c r="AD27" s="137"/>
      <c r="AE27" s="137"/>
      <c r="AF27" s="137"/>
      <c r="AG27" s="137"/>
      <c r="AH27" s="137"/>
      <c r="AI27" s="137"/>
      <c r="AJ27" s="137"/>
      <c r="AK27" s="137"/>
      <c r="AL27" s="137"/>
      <c r="AM27" s="137"/>
      <c r="AN27" s="137"/>
      <c r="AO27" s="137"/>
      <c r="AP27" s="137"/>
      <c r="AQ27" s="137"/>
      <c r="AR27" s="137"/>
      <c r="AS27" s="137"/>
      <c r="AT27" s="137"/>
      <c r="AU27" s="137"/>
      <c r="AV27" s="11">
        <f t="shared" si="0"/>
        <v>80</v>
      </c>
      <c r="AW27" s="44">
        <f t="shared" si="51"/>
        <v>14</v>
      </c>
      <c r="AX27" s="85"/>
      <c r="AY27" s="86"/>
      <c r="AZ27" s="87"/>
      <c r="BA27" s="26">
        <f t="shared" si="52"/>
        <v>80</v>
      </c>
      <c r="BB27" s="30">
        <f t="shared" si="53"/>
        <v>0</v>
      </c>
      <c r="BC27" s="29"/>
      <c r="BD27" s="28"/>
      <c r="BE27" s="29"/>
      <c r="BF27" s="15">
        <f t="shared" si="1"/>
        <v>26</v>
      </c>
      <c r="BG27" s="15">
        <f t="shared" si="2"/>
        <v>54</v>
      </c>
      <c r="BH27" s="15">
        <f t="shared" si="3"/>
        <v>0</v>
      </c>
      <c r="BI27" s="15">
        <f t="shared" si="4"/>
        <v>0</v>
      </c>
      <c r="BJ27" s="15">
        <f t="shared" si="5"/>
        <v>0</v>
      </c>
      <c r="BK27" s="15">
        <f t="shared" si="6"/>
        <v>0</v>
      </c>
      <c r="BL27" s="15">
        <f t="shared" si="7"/>
        <v>0</v>
      </c>
      <c r="BM27" s="15">
        <f t="shared" si="8"/>
        <v>0</v>
      </c>
      <c r="BN27" s="15">
        <f t="shared" si="9"/>
        <v>0</v>
      </c>
      <c r="BO27" s="15">
        <f t="shared" si="10"/>
        <v>0</v>
      </c>
      <c r="BP27" s="15">
        <f t="shared" si="11"/>
        <v>0</v>
      </c>
      <c r="BQ27" s="15">
        <f t="shared" si="12"/>
        <v>0</v>
      </c>
      <c r="BR27" s="15">
        <f t="shared" si="13"/>
        <v>0</v>
      </c>
      <c r="BS27" s="15">
        <f t="shared" si="14"/>
        <v>0</v>
      </c>
      <c r="BT27" s="15">
        <f t="shared" si="15"/>
        <v>0</v>
      </c>
      <c r="BU27" s="15">
        <f t="shared" si="16"/>
        <v>0</v>
      </c>
      <c r="BV27" s="15">
        <f t="shared" si="17"/>
        <v>80</v>
      </c>
      <c r="BW27" s="13"/>
      <c r="BX27" s="15">
        <f t="shared" si="18"/>
        <v>0</v>
      </c>
      <c r="BY27" s="15">
        <f t="shared" si="19"/>
        <v>0</v>
      </c>
      <c r="BZ27" s="15">
        <f t="shared" si="20"/>
        <v>0</v>
      </c>
      <c r="CA27" s="15">
        <f t="shared" si="21"/>
        <v>0</v>
      </c>
      <c r="CB27" s="15">
        <f t="shared" si="22"/>
        <v>0</v>
      </c>
      <c r="CC27" s="15">
        <f t="shared" si="23"/>
        <v>0</v>
      </c>
      <c r="CD27" s="15">
        <f t="shared" si="24"/>
        <v>0</v>
      </c>
      <c r="CE27" s="15">
        <f t="shared" si="25"/>
        <v>0</v>
      </c>
      <c r="CF27" s="15">
        <f t="shared" si="26"/>
        <v>0</v>
      </c>
      <c r="CG27" s="13"/>
      <c r="CH27" s="16">
        <f t="shared" si="27"/>
        <v>54</v>
      </c>
      <c r="CI27" s="16">
        <f t="shared" si="28"/>
        <v>26</v>
      </c>
      <c r="CJ27" s="16">
        <f t="shared" si="29"/>
        <v>0</v>
      </c>
      <c r="CK27" s="16">
        <f t="shared" si="30"/>
        <v>0</v>
      </c>
      <c r="CL27" s="16">
        <f t="shared" si="31"/>
        <v>0</v>
      </c>
      <c r="CM27" s="16">
        <f t="shared" si="32"/>
        <v>0</v>
      </c>
      <c r="CN27" s="16">
        <f t="shared" si="33"/>
        <v>0</v>
      </c>
      <c r="CO27" s="16">
        <f t="shared" si="34"/>
        <v>0</v>
      </c>
      <c r="CP27" s="16">
        <f t="shared" si="35"/>
        <v>0</v>
      </c>
      <c r="CQ27" s="16">
        <f t="shared" si="36"/>
        <v>0</v>
      </c>
      <c r="CR27" s="16">
        <f t="shared" si="37"/>
        <v>0</v>
      </c>
      <c r="CS27" s="16">
        <f t="shared" si="38"/>
        <v>0</v>
      </c>
      <c r="CT27" s="16">
        <f t="shared" si="39"/>
        <v>0</v>
      </c>
      <c r="CU27" s="16">
        <f t="shared" si="40"/>
        <v>0</v>
      </c>
      <c r="CV27" s="16">
        <f t="shared" si="41"/>
        <v>0</v>
      </c>
      <c r="CW27" s="16">
        <f t="shared" si="42"/>
        <v>0</v>
      </c>
      <c r="CX27" s="14"/>
      <c r="CY27" s="15">
        <f t="shared" si="43"/>
        <v>0</v>
      </c>
      <c r="CZ27" s="15">
        <f t="shared" si="44"/>
        <v>0</v>
      </c>
      <c r="DA27" s="15">
        <f t="shared" si="45"/>
        <v>0</v>
      </c>
      <c r="DB27" s="15">
        <f t="shared" si="46"/>
        <v>0</v>
      </c>
      <c r="DC27" s="15">
        <f t="shared" si="47"/>
        <v>0</v>
      </c>
      <c r="DD27" s="15">
        <f t="shared" si="48"/>
        <v>0</v>
      </c>
      <c r="DE27" s="15">
        <f t="shared" si="49"/>
        <v>0</v>
      </c>
      <c r="DF27" s="15">
        <f t="shared" si="50"/>
        <v>0</v>
      </c>
    </row>
    <row r="28" spans="1:110" ht="15" customHeight="1">
      <c r="A28" s="131">
        <v>24</v>
      </c>
      <c r="B28" s="131">
        <v>25</v>
      </c>
      <c r="C28" s="69" t="s">
        <v>205</v>
      </c>
      <c r="D28" s="65"/>
      <c r="E28" s="76">
        <v>80</v>
      </c>
      <c r="F28" s="76">
        <f t="shared" si="54"/>
        <v>80</v>
      </c>
      <c r="G28" s="99"/>
      <c r="H28" s="137"/>
      <c r="I28" s="137"/>
      <c r="J28" s="137"/>
      <c r="K28" s="137"/>
      <c r="L28" s="137"/>
      <c r="M28" s="57">
        <v>36</v>
      </c>
      <c r="N28" s="58">
        <v>42</v>
      </c>
      <c r="O28" s="58"/>
      <c r="P28" s="58"/>
      <c r="Q28" s="58"/>
      <c r="R28" s="137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7"/>
      <c r="AD28" s="137"/>
      <c r="AE28" s="137"/>
      <c r="AF28" s="137"/>
      <c r="AG28" s="137"/>
      <c r="AH28" s="137"/>
      <c r="AI28" s="137"/>
      <c r="AJ28" s="137"/>
      <c r="AK28" s="137"/>
      <c r="AL28" s="137"/>
      <c r="AM28" s="137"/>
      <c r="AN28" s="137"/>
      <c r="AO28" s="137"/>
      <c r="AP28" s="137"/>
      <c r="AQ28" s="137"/>
      <c r="AR28" s="137"/>
      <c r="AS28" s="137"/>
      <c r="AT28" s="137"/>
      <c r="AU28" s="137"/>
      <c r="AV28" s="11">
        <f t="shared" si="0"/>
        <v>78</v>
      </c>
      <c r="AW28" s="44">
        <f t="shared" si="51"/>
        <v>2</v>
      </c>
      <c r="AX28" s="88"/>
      <c r="AY28" s="51"/>
      <c r="AZ28" s="89"/>
      <c r="BA28" s="26">
        <f t="shared" si="52"/>
        <v>78</v>
      </c>
      <c r="BB28" s="30">
        <f t="shared" si="53"/>
        <v>0</v>
      </c>
      <c r="BC28" s="28"/>
      <c r="BD28" s="29"/>
      <c r="BE28" s="28"/>
      <c r="BF28" s="15">
        <f t="shared" si="1"/>
        <v>0</v>
      </c>
      <c r="BG28" s="15">
        <f t="shared" si="2"/>
        <v>0</v>
      </c>
      <c r="BH28" s="15">
        <f t="shared" si="3"/>
        <v>36</v>
      </c>
      <c r="BI28" s="15">
        <f t="shared" si="4"/>
        <v>42</v>
      </c>
      <c r="BJ28" s="15">
        <f t="shared" si="5"/>
        <v>0</v>
      </c>
      <c r="BK28" s="15">
        <f t="shared" si="6"/>
        <v>0</v>
      </c>
      <c r="BL28" s="15">
        <f t="shared" si="7"/>
        <v>0</v>
      </c>
      <c r="BM28" s="15">
        <f t="shared" si="8"/>
        <v>0</v>
      </c>
      <c r="BN28" s="15">
        <f t="shared" si="9"/>
        <v>0</v>
      </c>
      <c r="BO28" s="15">
        <f t="shared" si="10"/>
        <v>0</v>
      </c>
      <c r="BP28" s="15">
        <f t="shared" si="11"/>
        <v>0</v>
      </c>
      <c r="BQ28" s="15">
        <f t="shared" si="12"/>
        <v>0</v>
      </c>
      <c r="BR28" s="15">
        <f t="shared" si="13"/>
        <v>0</v>
      </c>
      <c r="BS28" s="15">
        <f t="shared" si="14"/>
        <v>0</v>
      </c>
      <c r="BT28" s="15">
        <f t="shared" si="15"/>
        <v>0</v>
      </c>
      <c r="BU28" s="15">
        <f t="shared" si="16"/>
        <v>0</v>
      </c>
      <c r="BV28" s="15">
        <f t="shared" si="17"/>
        <v>78</v>
      </c>
      <c r="BW28" s="13"/>
      <c r="BX28" s="15">
        <f t="shared" si="18"/>
        <v>0</v>
      </c>
      <c r="BY28" s="15">
        <f t="shared" si="19"/>
        <v>0</v>
      </c>
      <c r="BZ28" s="15">
        <f t="shared" si="20"/>
        <v>0</v>
      </c>
      <c r="CA28" s="15">
        <f t="shared" si="21"/>
        <v>0</v>
      </c>
      <c r="CB28" s="15">
        <f t="shared" si="22"/>
        <v>0</v>
      </c>
      <c r="CC28" s="15">
        <f t="shared" si="23"/>
        <v>0</v>
      </c>
      <c r="CD28" s="15">
        <f t="shared" si="24"/>
        <v>0</v>
      </c>
      <c r="CE28" s="15">
        <f t="shared" si="25"/>
        <v>0</v>
      </c>
      <c r="CF28" s="15">
        <f t="shared" si="26"/>
        <v>0</v>
      </c>
      <c r="CG28" s="13"/>
      <c r="CH28" s="16">
        <f t="shared" si="27"/>
        <v>42</v>
      </c>
      <c r="CI28" s="16">
        <f t="shared" si="28"/>
        <v>36</v>
      </c>
      <c r="CJ28" s="16">
        <f t="shared" si="29"/>
        <v>0</v>
      </c>
      <c r="CK28" s="16">
        <f t="shared" si="30"/>
        <v>0</v>
      </c>
      <c r="CL28" s="16">
        <f t="shared" si="31"/>
        <v>0</v>
      </c>
      <c r="CM28" s="16">
        <f t="shared" si="32"/>
        <v>0</v>
      </c>
      <c r="CN28" s="16">
        <f t="shared" si="33"/>
        <v>0</v>
      </c>
      <c r="CO28" s="16">
        <f t="shared" si="34"/>
        <v>0</v>
      </c>
      <c r="CP28" s="16">
        <f t="shared" si="35"/>
        <v>0</v>
      </c>
      <c r="CQ28" s="16">
        <f t="shared" si="36"/>
        <v>0</v>
      </c>
      <c r="CR28" s="16">
        <f t="shared" si="37"/>
        <v>0</v>
      </c>
      <c r="CS28" s="16">
        <f t="shared" si="38"/>
        <v>0</v>
      </c>
      <c r="CT28" s="16">
        <f t="shared" si="39"/>
        <v>0</v>
      </c>
      <c r="CU28" s="16">
        <f t="shared" si="40"/>
        <v>0</v>
      </c>
      <c r="CV28" s="16">
        <f t="shared" si="41"/>
        <v>0</v>
      </c>
      <c r="CW28" s="16">
        <f t="shared" si="42"/>
        <v>0</v>
      </c>
      <c r="CX28" s="14"/>
      <c r="CY28" s="15">
        <f t="shared" si="43"/>
        <v>0</v>
      </c>
      <c r="CZ28" s="15">
        <f t="shared" si="44"/>
        <v>0</v>
      </c>
      <c r="DA28" s="15">
        <f t="shared" si="45"/>
        <v>0</v>
      </c>
      <c r="DB28" s="15">
        <f t="shared" si="46"/>
        <v>0</v>
      </c>
      <c r="DC28" s="15">
        <f t="shared" si="47"/>
        <v>0</v>
      </c>
      <c r="DD28" s="15">
        <f t="shared" si="48"/>
        <v>0</v>
      </c>
      <c r="DE28" s="15">
        <f t="shared" si="49"/>
        <v>0</v>
      </c>
      <c r="DF28" s="15">
        <f t="shared" si="50"/>
        <v>0</v>
      </c>
    </row>
    <row r="29" spans="1:110" ht="15" customHeight="1">
      <c r="A29" s="131">
        <v>25</v>
      </c>
      <c r="B29" s="131">
        <v>26</v>
      </c>
      <c r="C29" s="69" t="s">
        <v>284</v>
      </c>
      <c r="D29" s="107"/>
      <c r="E29" s="76">
        <v>80</v>
      </c>
      <c r="F29" s="76">
        <f t="shared" si="54"/>
        <v>80</v>
      </c>
      <c r="G29" s="107"/>
      <c r="H29" s="137"/>
      <c r="I29" s="137"/>
      <c r="J29" s="137"/>
      <c r="K29" s="137"/>
      <c r="L29" s="137"/>
      <c r="M29" s="137"/>
      <c r="N29" s="137"/>
      <c r="O29" s="137"/>
      <c r="P29" s="137"/>
      <c r="Q29" s="137"/>
      <c r="R29" s="57">
        <v>36</v>
      </c>
      <c r="S29" s="58">
        <v>33</v>
      </c>
      <c r="T29" s="58"/>
      <c r="U29" s="58"/>
      <c r="V29" s="58"/>
      <c r="W29" s="137"/>
      <c r="X29" s="137"/>
      <c r="Y29" s="137"/>
      <c r="Z29" s="137"/>
      <c r="AA29" s="137"/>
      <c r="AB29" s="137"/>
      <c r="AC29" s="137"/>
      <c r="AD29" s="137"/>
      <c r="AE29" s="137"/>
      <c r="AF29" s="137"/>
      <c r="AG29" s="137"/>
      <c r="AH29" s="137"/>
      <c r="AI29" s="137"/>
      <c r="AJ29" s="137"/>
      <c r="AK29" s="137"/>
      <c r="AL29" s="137"/>
      <c r="AM29" s="137"/>
      <c r="AN29" s="137"/>
      <c r="AO29" s="137"/>
      <c r="AP29" s="137"/>
      <c r="AQ29" s="137"/>
      <c r="AR29" s="137"/>
      <c r="AS29" s="137"/>
      <c r="AT29" s="137"/>
      <c r="AU29" s="137"/>
      <c r="AV29" s="11">
        <f t="shared" si="0"/>
        <v>69</v>
      </c>
      <c r="AW29" s="44">
        <f t="shared" si="51"/>
        <v>9</v>
      </c>
      <c r="AX29" s="85"/>
      <c r="AY29" s="86"/>
      <c r="AZ29" s="87"/>
      <c r="BA29" s="26">
        <f t="shared" si="52"/>
        <v>69</v>
      </c>
      <c r="BB29" s="30">
        <f t="shared" si="53"/>
        <v>0</v>
      </c>
      <c r="BC29" s="29"/>
      <c r="BD29" s="28"/>
      <c r="BE29" s="29"/>
      <c r="BF29" s="15">
        <f t="shared" si="1"/>
        <v>0</v>
      </c>
      <c r="BG29" s="15">
        <f t="shared" si="2"/>
        <v>0</v>
      </c>
      <c r="BH29" s="15">
        <f t="shared" si="3"/>
        <v>0</v>
      </c>
      <c r="BI29" s="15">
        <f t="shared" si="4"/>
        <v>0</v>
      </c>
      <c r="BJ29" s="15">
        <f t="shared" si="5"/>
        <v>36</v>
      </c>
      <c r="BK29" s="15">
        <f t="shared" si="6"/>
        <v>33</v>
      </c>
      <c r="BL29" s="15">
        <f t="shared" si="7"/>
        <v>0</v>
      </c>
      <c r="BM29" s="15">
        <f t="shared" si="8"/>
        <v>0</v>
      </c>
      <c r="BN29" s="15">
        <f t="shared" si="9"/>
        <v>0</v>
      </c>
      <c r="BO29" s="15">
        <f t="shared" si="10"/>
        <v>0</v>
      </c>
      <c r="BP29" s="15">
        <f t="shared" si="11"/>
        <v>0</v>
      </c>
      <c r="BQ29" s="15">
        <f t="shared" si="12"/>
        <v>0</v>
      </c>
      <c r="BR29" s="15">
        <f t="shared" si="13"/>
        <v>0</v>
      </c>
      <c r="BS29" s="15">
        <f t="shared" si="14"/>
        <v>0</v>
      </c>
      <c r="BT29" s="15">
        <f t="shared" si="15"/>
        <v>0</v>
      </c>
      <c r="BU29" s="15">
        <f t="shared" si="16"/>
        <v>0</v>
      </c>
      <c r="BV29" s="15">
        <f t="shared" si="17"/>
        <v>69</v>
      </c>
      <c r="BW29" s="13"/>
      <c r="BX29" s="15">
        <f t="shared" si="18"/>
        <v>0</v>
      </c>
      <c r="BY29" s="15">
        <f t="shared" si="19"/>
        <v>0</v>
      </c>
      <c r="BZ29" s="15">
        <f t="shared" si="20"/>
        <v>0</v>
      </c>
      <c r="CA29" s="15">
        <f t="shared" si="21"/>
        <v>0</v>
      </c>
      <c r="CB29" s="15">
        <f t="shared" si="22"/>
        <v>0</v>
      </c>
      <c r="CC29" s="15">
        <f t="shared" si="23"/>
        <v>0</v>
      </c>
      <c r="CD29" s="15">
        <f t="shared" si="24"/>
        <v>0</v>
      </c>
      <c r="CE29" s="15">
        <f t="shared" si="25"/>
        <v>0</v>
      </c>
      <c r="CF29" s="15">
        <f t="shared" si="26"/>
        <v>0</v>
      </c>
      <c r="CG29" s="13"/>
      <c r="CH29" s="16">
        <f t="shared" si="27"/>
        <v>36</v>
      </c>
      <c r="CI29" s="16">
        <f t="shared" si="28"/>
        <v>33</v>
      </c>
      <c r="CJ29" s="16">
        <f t="shared" si="29"/>
        <v>0</v>
      </c>
      <c r="CK29" s="16">
        <f t="shared" si="30"/>
        <v>0</v>
      </c>
      <c r="CL29" s="16">
        <f t="shared" si="31"/>
        <v>0</v>
      </c>
      <c r="CM29" s="16">
        <f t="shared" si="32"/>
        <v>0</v>
      </c>
      <c r="CN29" s="16">
        <f t="shared" si="33"/>
        <v>0</v>
      </c>
      <c r="CO29" s="16">
        <f t="shared" si="34"/>
        <v>0</v>
      </c>
      <c r="CP29" s="16">
        <f t="shared" si="35"/>
        <v>0</v>
      </c>
      <c r="CQ29" s="16">
        <f t="shared" si="36"/>
        <v>0</v>
      </c>
      <c r="CR29" s="16">
        <f t="shared" si="37"/>
        <v>0</v>
      </c>
      <c r="CS29" s="16">
        <f t="shared" si="38"/>
        <v>0</v>
      </c>
      <c r="CT29" s="16">
        <f t="shared" si="39"/>
        <v>0</v>
      </c>
      <c r="CU29" s="16">
        <f t="shared" si="40"/>
        <v>0</v>
      </c>
      <c r="CV29" s="16">
        <f t="shared" si="41"/>
        <v>0</v>
      </c>
      <c r="CW29" s="16">
        <f t="shared" si="42"/>
        <v>0</v>
      </c>
      <c r="CX29" s="14"/>
      <c r="CY29" s="15">
        <f t="shared" si="43"/>
        <v>0</v>
      </c>
      <c r="CZ29" s="15">
        <f t="shared" si="44"/>
        <v>0</v>
      </c>
      <c r="DA29" s="15">
        <f t="shared" si="45"/>
        <v>0</v>
      </c>
      <c r="DB29" s="15">
        <f t="shared" si="46"/>
        <v>0</v>
      </c>
      <c r="DC29" s="15">
        <f t="shared" si="47"/>
        <v>0</v>
      </c>
      <c r="DD29" s="15">
        <f t="shared" si="48"/>
        <v>0</v>
      </c>
      <c r="DE29" s="15">
        <f t="shared" si="49"/>
        <v>0</v>
      </c>
      <c r="DF29" s="15">
        <f t="shared" si="50"/>
        <v>0</v>
      </c>
    </row>
    <row r="30" spans="1:110" ht="15" customHeight="1">
      <c r="A30" s="131">
        <v>26</v>
      </c>
      <c r="B30" s="131">
        <v>27</v>
      </c>
      <c r="C30" s="157" t="s">
        <v>407</v>
      </c>
      <c r="D30" s="99"/>
      <c r="E30" s="76">
        <v>80</v>
      </c>
      <c r="F30" s="76">
        <f t="shared" si="54"/>
        <v>80</v>
      </c>
      <c r="G30" s="99"/>
      <c r="H30" s="137"/>
      <c r="I30" s="137"/>
      <c r="J30" s="137"/>
      <c r="K30" s="137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37"/>
      <c r="AD30" s="137"/>
      <c r="AE30" s="137"/>
      <c r="AF30" s="137"/>
      <c r="AG30" s="137"/>
      <c r="AH30" s="137"/>
      <c r="AI30" s="137"/>
      <c r="AJ30" s="137"/>
      <c r="AK30" s="137"/>
      <c r="AL30" s="57">
        <v>33</v>
      </c>
      <c r="AM30" s="58">
        <v>36</v>
      </c>
      <c r="AN30" s="58"/>
      <c r="AO30" s="58"/>
      <c r="AP30" s="58"/>
      <c r="AQ30" s="137"/>
      <c r="AR30" s="137"/>
      <c r="AS30" s="137"/>
      <c r="AT30" s="137"/>
      <c r="AU30" s="137"/>
      <c r="AV30" s="11">
        <f t="shared" si="0"/>
        <v>69</v>
      </c>
      <c r="AW30" s="44">
        <f t="shared" si="51"/>
        <v>0</v>
      </c>
      <c r="AX30" s="88"/>
      <c r="AY30" s="51"/>
      <c r="AZ30" s="89"/>
      <c r="BA30" s="26">
        <f t="shared" si="52"/>
        <v>69</v>
      </c>
      <c r="BB30" s="30">
        <f t="shared" si="53"/>
        <v>0</v>
      </c>
      <c r="BC30" s="28"/>
      <c r="BD30" s="29"/>
      <c r="BE30" s="28"/>
      <c r="BF30" s="15">
        <f t="shared" si="1"/>
        <v>0</v>
      </c>
      <c r="BG30" s="15">
        <f t="shared" si="2"/>
        <v>0</v>
      </c>
      <c r="BH30" s="15">
        <f t="shared" si="3"/>
        <v>0</v>
      </c>
      <c r="BI30" s="15">
        <f t="shared" si="4"/>
        <v>0</v>
      </c>
      <c r="BJ30" s="15">
        <f t="shared" si="5"/>
        <v>0</v>
      </c>
      <c r="BK30" s="15">
        <f t="shared" si="6"/>
        <v>0</v>
      </c>
      <c r="BL30" s="15">
        <f t="shared" si="7"/>
        <v>0</v>
      </c>
      <c r="BM30" s="15">
        <f t="shared" si="8"/>
        <v>0</v>
      </c>
      <c r="BN30" s="15">
        <f t="shared" si="9"/>
        <v>0</v>
      </c>
      <c r="BO30" s="15">
        <f t="shared" si="10"/>
        <v>0</v>
      </c>
      <c r="BP30" s="15">
        <f t="shared" si="11"/>
        <v>0</v>
      </c>
      <c r="BQ30" s="15">
        <f t="shared" si="12"/>
        <v>0</v>
      </c>
      <c r="BR30" s="15">
        <f t="shared" si="13"/>
        <v>33</v>
      </c>
      <c r="BS30" s="15">
        <f t="shared" si="14"/>
        <v>36</v>
      </c>
      <c r="BT30" s="15">
        <f t="shared" si="15"/>
        <v>0</v>
      </c>
      <c r="BU30" s="15">
        <f t="shared" si="16"/>
        <v>0</v>
      </c>
      <c r="BV30" s="15">
        <f t="shared" si="17"/>
        <v>69</v>
      </c>
      <c r="BW30" s="13"/>
      <c r="BX30" s="15">
        <f t="shared" si="18"/>
        <v>0</v>
      </c>
      <c r="BY30" s="15">
        <f t="shared" si="19"/>
        <v>0</v>
      </c>
      <c r="BZ30" s="15">
        <f t="shared" si="20"/>
        <v>0</v>
      </c>
      <c r="CA30" s="15">
        <f t="shared" si="21"/>
        <v>0</v>
      </c>
      <c r="CB30" s="15">
        <f t="shared" si="22"/>
        <v>0</v>
      </c>
      <c r="CC30" s="15">
        <f t="shared" si="23"/>
        <v>0</v>
      </c>
      <c r="CD30" s="15">
        <f t="shared" si="24"/>
        <v>0</v>
      </c>
      <c r="CE30" s="15">
        <f t="shared" si="25"/>
        <v>0</v>
      </c>
      <c r="CF30" s="15">
        <f t="shared" si="26"/>
        <v>0</v>
      </c>
      <c r="CG30" s="13"/>
      <c r="CH30" s="16">
        <f t="shared" si="27"/>
        <v>36</v>
      </c>
      <c r="CI30" s="16">
        <f t="shared" si="28"/>
        <v>33</v>
      </c>
      <c r="CJ30" s="16">
        <f t="shared" si="29"/>
        <v>0</v>
      </c>
      <c r="CK30" s="16">
        <f t="shared" si="30"/>
        <v>0</v>
      </c>
      <c r="CL30" s="16">
        <f t="shared" si="31"/>
        <v>0</v>
      </c>
      <c r="CM30" s="16">
        <f t="shared" si="32"/>
        <v>0</v>
      </c>
      <c r="CN30" s="16">
        <f t="shared" si="33"/>
        <v>0</v>
      </c>
      <c r="CO30" s="16">
        <f t="shared" si="34"/>
        <v>0</v>
      </c>
      <c r="CP30" s="16">
        <f t="shared" si="35"/>
        <v>0</v>
      </c>
      <c r="CQ30" s="16">
        <f t="shared" si="36"/>
        <v>0</v>
      </c>
      <c r="CR30" s="16">
        <f t="shared" si="37"/>
        <v>0</v>
      </c>
      <c r="CS30" s="16">
        <f t="shared" si="38"/>
        <v>0</v>
      </c>
      <c r="CT30" s="16">
        <f t="shared" si="39"/>
        <v>0</v>
      </c>
      <c r="CU30" s="16">
        <f t="shared" si="40"/>
        <v>0</v>
      </c>
      <c r="CV30" s="16">
        <f t="shared" si="41"/>
        <v>0</v>
      </c>
      <c r="CW30" s="16">
        <f t="shared" si="42"/>
        <v>0</v>
      </c>
      <c r="CX30" s="14"/>
      <c r="CY30" s="15">
        <f t="shared" si="43"/>
        <v>0</v>
      </c>
      <c r="CZ30" s="15">
        <f t="shared" si="44"/>
        <v>0</v>
      </c>
      <c r="DA30" s="15">
        <f t="shared" si="45"/>
        <v>0</v>
      </c>
      <c r="DB30" s="15">
        <f t="shared" si="46"/>
        <v>0</v>
      </c>
      <c r="DC30" s="15">
        <f t="shared" si="47"/>
        <v>0</v>
      </c>
      <c r="DD30" s="15">
        <f t="shared" si="48"/>
        <v>0</v>
      </c>
      <c r="DE30" s="15">
        <f t="shared" si="49"/>
        <v>0</v>
      </c>
      <c r="DF30" s="15">
        <f t="shared" si="50"/>
        <v>0</v>
      </c>
    </row>
    <row r="31" spans="1:110" ht="15" customHeight="1">
      <c r="A31" s="131">
        <v>27</v>
      </c>
      <c r="B31" s="131">
        <v>28</v>
      </c>
      <c r="C31" s="53" t="s">
        <v>405</v>
      </c>
      <c r="D31" s="99"/>
      <c r="E31" s="76">
        <v>80</v>
      </c>
      <c r="F31" s="76">
        <f t="shared" si="54"/>
        <v>80</v>
      </c>
      <c r="G31" s="99"/>
      <c r="H31" s="137"/>
      <c r="I31" s="137"/>
      <c r="J31" s="137"/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37"/>
      <c r="AD31" s="137"/>
      <c r="AE31" s="137"/>
      <c r="AF31" s="137"/>
      <c r="AG31" s="137"/>
      <c r="AH31" s="137"/>
      <c r="AI31" s="137"/>
      <c r="AJ31" s="137"/>
      <c r="AK31" s="137"/>
      <c r="AL31" s="57">
        <v>39</v>
      </c>
      <c r="AM31" s="58">
        <v>26</v>
      </c>
      <c r="AN31" s="58"/>
      <c r="AO31" s="58"/>
      <c r="AP31" s="58"/>
      <c r="AQ31" s="137"/>
      <c r="AR31" s="137"/>
      <c r="AS31" s="137"/>
      <c r="AT31" s="137"/>
      <c r="AU31" s="137"/>
      <c r="AV31" s="11">
        <f t="shared" si="0"/>
        <v>65</v>
      </c>
      <c r="AW31" s="44">
        <f t="shared" si="51"/>
        <v>4</v>
      </c>
      <c r="AX31" s="85"/>
      <c r="AY31" s="86"/>
      <c r="AZ31" s="87"/>
      <c r="BA31" s="26">
        <f t="shared" si="52"/>
        <v>65</v>
      </c>
      <c r="BB31" s="30">
        <f t="shared" si="53"/>
        <v>0</v>
      </c>
      <c r="BC31" s="29"/>
      <c r="BD31" s="28"/>
      <c r="BE31" s="29"/>
      <c r="BF31" s="15">
        <f t="shared" si="1"/>
        <v>0</v>
      </c>
      <c r="BG31" s="15">
        <f t="shared" si="2"/>
        <v>0</v>
      </c>
      <c r="BH31" s="15">
        <f t="shared" si="3"/>
        <v>0</v>
      </c>
      <c r="BI31" s="15">
        <f t="shared" si="4"/>
        <v>0</v>
      </c>
      <c r="BJ31" s="15">
        <f t="shared" si="5"/>
        <v>0</v>
      </c>
      <c r="BK31" s="15">
        <f t="shared" si="6"/>
        <v>0</v>
      </c>
      <c r="BL31" s="15">
        <f t="shared" si="7"/>
        <v>0</v>
      </c>
      <c r="BM31" s="15">
        <f t="shared" si="8"/>
        <v>0</v>
      </c>
      <c r="BN31" s="15">
        <f t="shared" si="9"/>
        <v>0</v>
      </c>
      <c r="BO31" s="15">
        <f t="shared" si="10"/>
        <v>0</v>
      </c>
      <c r="BP31" s="15">
        <f t="shared" si="11"/>
        <v>0</v>
      </c>
      <c r="BQ31" s="15">
        <f t="shared" si="12"/>
        <v>0</v>
      </c>
      <c r="BR31" s="15">
        <f t="shared" si="13"/>
        <v>39</v>
      </c>
      <c r="BS31" s="15">
        <f t="shared" si="14"/>
        <v>26</v>
      </c>
      <c r="BT31" s="15">
        <f t="shared" si="15"/>
        <v>0</v>
      </c>
      <c r="BU31" s="15">
        <f t="shared" si="16"/>
        <v>0</v>
      </c>
      <c r="BV31" s="15">
        <f t="shared" si="17"/>
        <v>65</v>
      </c>
      <c r="BW31" s="13"/>
      <c r="BX31" s="15">
        <f t="shared" si="18"/>
        <v>0</v>
      </c>
      <c r="BY31" s="15">
        <f t="shared" si="19"/>
        <v>0</v>
      </c>
      <c r="BZ31" s="15">
        <f t="shared" si="20"/>
        <v>0</v>
      </c>
      <c r="CA31" s="15">
        <f t="shared" si="21"/>
        <v>0</v>
      </c>
      <c r="CB31" s="15">
        <f t="shared" si="22"/>
        <v>0</v>
      </c>
      <c r="CC31" s="15">
        <f t="shared" si="23"/>
        <v>0</v>
      </c>
      <c r="CD31" s="15">
        <f t="shared" si="24"/>
        <v>0</v>
      </c>
      <c r="CE31" s="15">
        <f t="shared" si="25"/>
        <v>0</v>
      </c>
      <c r="CF31" s="15">
        <f t="shared" si="26"/>
        <v>0</v>
      </c>
      <c r="CG31" s="13"/>
      <c r="CH31" s="16">
        <f t="shared" si="27"/>
        <v>39</v>
      </c>
      <c r="CI31" s="16">
        <f t="shared" si="28"/>
        <v>26</v>
      </c>
      <c r="CJ31" s="16">
        <f t="shared" si="29"/>
        <v>0</v>
      </c>
      <c r="CK31" s="16">
        <f t="shared" si="30"/>
        <v>0</v>
      </c>
      <c r="CL31" s="16">
        <f t="shared" si="31"/>
        <v>0</v>
      </c>
      <c r="CM31" s="16">
        <f t="shared" si="32"/>
        <v>0</v>
      </c>
      <c r="CN31" s="16">
        <f t="shared" si="33"/>
        <v>0</v>
      </c>
      <c r="CO31" s="16">
        <f t="shared" si="34"/>
        <v>0</v>
      </c>
      <c r="CP31" s="16">
        <f t="shared" si="35"/>
        <v>0</v>
      </c>
      <c r="CQ31" s="16">
        <f t="shared" si="36"/>
        <v>0</v>
      </c>
      <c r="CR31" s="16">
        <f t="shared" si="37"/>
        <v>0</v>
      </c>
      <c r="CS31" s="16">
        <f t="shared" si="38"/>
        <v>0</v>
      </c>
      <c r="CT31" s="16">
        <f t="shared" si="39"/>
        <v>0</v>
      </c>
      <c r="CU31" s="16">
        <f t="shared" si="40"/>
        <v>0</v>
      </c>
      <c r="CV31" s="16">
        <f t="shared" si="41"/>
        <v>0</v>
      </c>
      <c r="CW31" s="16">
        <f t="shared" si="42"/>
        <v>0</v>
      </c>
      <c r="CX31" s="14"/>
      <c r="CY31" s="15">
        <f t="shared" si="43"/>
        <v>0</v>
      </c>
      <c r="CZ31" s="15">
        <f t="shared" si="44"/>
        <v>0</v>
      </c>
      <c r="DA31" s="15">
        <f t="shared" si="45"/>
        <v>0</v>
      </c>
      <c r="DB31" s="15">
        <f t="shared" si="46"/>
        <v>0</v>
      </c>
      <c r="DC31" s="15">
        <f t="shared" si="47"/>
        <v>0</v>
      </c>
      <c r="DD31" s="15">
        <f t="shared" si="48"/>
        <v>0</v>
      </c>
      <c r="DE31" s="15">
        <f t="shared" si="49"/>
        <v>0</v>
      </c>
      <c r="DF31" s="15">
        <f t="shared" si="50"/>
        <v>0</v>
      </c>
    </row>
    <row r="32" spans="1:110" ht="15" customHeight="1">
      <c r="A32" s="131">
        <v>28</v>
      </c>
      <c r="B32" s="131">
        <v>29</v>
      </c>
      <c r="C32" s="69" t="s">
        <v>285</v>
      </c>
      <c r="D32" s="55"/>
      <c r="E32" s="76">
        <v>80</v>
      </c>
      <c r="F32" s="76">
        <f t="shared" si="54"/>
        <v>80</v>
      </c>
      <c r="G32" s="54"/>
      <c r="H32" s="137"/>
      <c r="I32" s="137"/>
      <c r="J32" s="137"/>
      <c r="K32" s="137"/>
      <c r="L32" s="137"/>
      <c r="M32" s="137"/>
      <c r="N32" s="137"/>
      <c r="O32" s="137"/>
      <c r="P32" s="137"/>
      <c r="Q32" s="137"/>
      <c r="R32" s="57">
        <v>33</v>
      </c>
      <c r="S32" s="58">
        <v>30</v>
      </c>
      <c r="T32" s="58"/>
      <c r="U32" s="58"/>
      <c r="V32" s="58"/>
      <c r="W32" s="137"/>
      <c r="X32" s="137"/>
      <c r="Y32" s="137"/>
      <c r="Z32" s="137"/>
      <c r="AA32" s="137"/>
      <c r="AB32" s="137"/>
      <c r="AC32" s="137"/>
      <c r="AD32" s="137"/>
      <c r="AE32" s="137"/>
      <c r="AF32" s="137"/>
      <c r="AG32" s="137"/>
      <c r="AH32" s="137"/>
      <c r="AI32" s="137"/>
      <c r="AJ32" s="137"/>
      <c r="AK32" s="137"/>
      <c r="AL32" s="137"/>
      <c r="AM32" s="137"/>
      <c r="AN32" s="137"/>
      <c r="AO32" s="137"/>
      <c r="AP32" s="137"/>
      <c r="AQ32" s="137"/>
      <c r="AR32" s="137"/>
      <c r="AS32" s="137"/>
      <c r="AT32" s="137"/>
      <c r="AU32" s="137"/>
      <c r="AV32" s="11">
        <f t="shared" si="0"/>
        <v>63</v>
      </c>
      <c r="AW32" s="44">
        <f t="shared" si="51"/>
        <v>2</v>
      </c>
      <c r="AX32" s="88"/>
      <c r="AY32" s="51"/>
      <c r="AZ32" s="89"/>
      <c r="BA32" s="26">
        <f t="shared" si="52"/>
        <v>63</v>
      </c>
      <c r="BB32" s="30">
        <f t="shared" si="53"/>
        <v>0</v>
      </c>
      <c r="BC32" s="28"/>
      <c r="BD32" s="29"/>
      <c r="BE32" s="28"/>
      <c r="BF32" s="15">
        <f t="shared" si="1"/>
        <v>0</v>
      </c>
      <c r="BG32" s="15">
        <f t="shared" si="2"/>
        <v>0</v>
      </c>
      <c r="BH32" s="15">
        <f t="shared" si="3"/>
        <v>0</v>
      </c>
      <c r="BI32" s="15">
        <f t="shared" si="4"/>
        <v>0</v>
      </c>
      <c r="BJ32" s="15">
        <f t="shared" si="5"/>
        <v>33</v>
      </c>
      <c r="BK32" s="15">
        <f t="shared" si="6"/>
        <v>30</v>
      </c>
      <c r="BL32" s="15">
        <f t="shared" si="7"/>
        <v>0</v>
      </c>
      <c r="BM32" s="15">
        <f t="shared" si="8"/>
        <v>0</v>
      </c>
      <c r="BN32" s="15">
        <f t="shared" si="9"/>
        <v>0</v>
      </c>
      <c r="BO32" s="15">
        <f t="shared" si="10"/>
        <v>0</v>
      </c>
      <c r="BP32" s="15">
        <f t="shared" si="11"/>
        <v>0</v>
      </c>
      <c r="BQ32" s="15">
        <f t="shared" si="12"/>
        <v>0</v>
      </c>
      <c r="BR32" s="15">
        <f t="shared" si="13"/>
        <v>0</v>
      </c>
      <c r="BS32" s="15">
        <f t="shared" si="14"/>
        <v>0</v>
      </c>
      <c r="BT32" s="15">
        <f t="shared" si="15"/>
        <v>0</v>
      </c>
      <c r="BU32" s="15">
        <f t="shared" si="16"/>
        <v>0</v>
      </c>
      <c r="BV32" s="15">
        <f t="shared" si="17"/>
        <v>63</v>
      </c>
      <c r="BW32" s="13"/>
      <c r="BX32" s="15">
        <f t="shared" si="18"/>
        <v>0</v>
      </c>
      <c r="BY32" s="15">
        <f t="shared" si="19"/>
        <v>0</v>
      </c>
      <c r="BZ32" s="15">
        <f t="shared" si="20"/>
        <v>0</v>
      </c>
      <c r="CA32" s="15">
        <f t="shared" si="21"/>
        <v>0</v>
      </c>
      <c r="CB32" s="15">
        <f t="shared" si="22"/>
        <v>0</v>
      </c>
      <c r="CC32" s="15">
        <f t="shared" si="23"/>
        <v>0</v>
      </c>
      <c r="CD32" s="15">
        <f t="shared" si="24"/>
        <v>0</v>
      </c>
      <c r="CE32" s="15">
        <f t="shared" si="25"/>
        <v>0</v>
      </c>
      <c r="CF32" s="15">
        <f t="shared" si="26"/>
        <v>0</v>
      </c>
      <c r="CG32" s="13"/>
      <c r="CH32" s="16">
        <f t="shared" si="27"/>
        <v>33</v>
      </c>
      <c r="CI32" s="16">
        <f t="shared" si="28"/>
        <v>30</v>
      </c>
      <c r="CJ32" s="16">
        <f t="shared" si="29"/>
        <v>0</v>
      </c>
      <c r="CK32" s="16">
        <f t="shared" si="30"/>
        <v>0</v>
      </c>
      <c r="CL32" s="16">
        <f t="shared" si="31"/>
        <v>0</v>
      </c>
      <c r="CM32" s="16">
        <f t="shared" si="32"/>
        <v>0</v>
      </c>
      <c r="CN32" s="16">
        <f t="shared" si="33"/>
        <v>0</v>
      </c>
      <c r="CO32" s="16">
        <f t="shared" si="34"/>
        <v>0</v>
      </c>
      <c r="CP32" s="16">
        <f t="shared" si="35"/>
        <v>0</v>
      </c>
      <c r="CQ32" s="16">
        <f t="shared" si="36"/>
        <v>0</v>
      </c>
      <c r="CR32" s="16">
        <f t="shared" si="37"/>
        <v>0</v>
      </c>
      <c r="CS32" s="16">
        <f t="shared" si="38"/>
        <v>0</v>
      </c>
      <c r="CT32" s="16">
        <f t="shared" si="39"/>
        <v>0</v>
      </c>
      <c r="CU32" s="16">
        <f t="shared" si="40"/>
        <v>0</v>
      </c>
      <c r="CV32" s="16">
        <f t="shared" si="41"/>
        <v>0</v>
      </c>
      <c r="CW32" s="16">
        <f t="shared" si="42"/>
        <v>0</v>
      </c>
      <c r="CX32" s="14"/>
      <c r="CY32" s="15">
        <f t="shared" si="43"/>
        <v>0</v>
      </c>
      <c r="CZ32" s="15">
        <f t="shared" si="44"/>
        <v>0</v>
      </c>
      <c r="DA32" s="15">
        <f t="shared" si="45"/>
        <v>0</v>
      </c>
      <c r="DB32" s="15">
        <f t="shared" si="46"/>
        <v>0</v>
      </c>
      <c r="DC32" s="15">
        <f t="shared" si="47"/>
        <v>0</v>
      </c>
      <c r="DD32" s="15">
        <f t="shared" si="48"/>
        <v>0</v>
      </c>
      <c r="DE32" s="15">
        <f t="shared" si="49"/>
        <v>0</v>
      </c>
      <c r="DF32" s="15">
        <f t="shared" si="50"/>
        <v>0</v>
      </c>
    </row>
    <row r="33" spans="1:110" ht="15" customHeight="1">
      <c r="A33" s="131">
        <v>29</v>
      </c>
      <c r="B33" s="131">
        <v>30</v>
      </c>
      <c r="C33" s="37" t="s">
        <v>118</v>
      </c>
      <c r="D33" s="55"/>
      <c r="E33" s="76">
        <v>80</v>
      </c>
      <c r="F33" s="76">
        <f t="shared" si="54"/>
        <v>80</v>
      </c>
      <c r="G33" s="54"/>
      <c r="H33" s="58">
        <v>28</v>
      </c>
      <c r="I33" s="58">
        <v>26</v>
      </c>
      <c r="J33" s="58"/>
      <c r="K33" s="58"/>
      <c r="L33" s="58"/>
      <c r="M33" s="137"/>
      <c r="N33" s="137"/>
      <c r="O33" s="137"/>
      <c r="P33" s="137"/>
      <c r="Q33" s="137"/>
      <c r="R33" s="137"/>
      <c r="S33" s="137"/>
      <c r="T33" s="137"/>
      <c r="U33" s="137"/>
      <c r="V33" s="137"/>
      <c r="W33" s="137"/>
      <c r="X33" s="137"/>
      <c r="Y33" s="137"/>
      <c r="Z33" s="137"/>
      <c r="AA33" s="137"/>
      <c r="AB33" s="137"/>
      <c r="AC33" s="137"/>
      <c r="AD33" s="137"/>
      <c r="AE33" s="137"/>
      <c r="AF33" s="137"/>
      <c r="AG33" s="137"/>
      <c r="AH33" s="137"/>
      <c r="AI33" s="137"/>
      <c r="AJ33" s="137"/>
      <c r="AK33" s="137"/>
      <c r="AL33" s="137"/>
      <c r="AM33" s="137"/>
      <c r="AN33" s="137"/>
      <c r="AO33" s="137"/>
      <c r="AP33" s="137"/>
      <c r="AQ33" s="137"/>
      <c r="AR33" s="137"/>
      <c r="AS33" s="137"/>
      <c r="AT33" s="137"/>
      <c r="AU33" s="137"/>
      <c r="AV33" s="11">
        <f t="shared" si="0"/>
        <v>54</v>
      </c>
      <c r="AW33" s="44">
        <f t="shared" si="51"/>
        <v>9</v>
      </c>
      <c r="AX33" s="85"/>
      <c r="AY33" s="86"/>
      <c r="AZ33" s="87"/>
      <c r="BA33" s="26">
        <f t="shared" si="52"/>
        <v>54</v>
      </c>
      <c r="BB33" s="30">
        <f t="shared" si="53"/>
        <v>0</v>
      </c>
      <c r="BC33" s="29"/>
      <c r="BD33" s="28"/>
      <c r="BE33" s="29"/>
      <c r="BF33" s="15">
        <f t="shared" si="1"/>
        <v>28</v>
      </c>
      <c r="BG33" s="15">
        <f t="shared" si="2"/>
        <v>26</v>
      </c>
      <c r="BH33" s="15">
        <f t="shared" si="3"/>
        <v>0</v>
      </c>
      <c r="BI33" s="15">
        <f t="shared" si="4"/>
        <v>0</v>
      </c>
      <c r="BJ33" s="15">
        <f t="shared" si="5"/>
        <v>0</v>
      </c>
      <c r="BK33" s="15">
        <f t="shared" si="6"/>
        <v>0</v>
      </c>
      <c r="BL33" s="15">
        <f t="shared" si="7"/>
        <v>0</v>
      </c>
      <c r="BM33" s="15">
        <f t="shared" si="8"/>
        <v>0</v>
      </c>
      <c r="BN33" s="15">
        <f t="shared" si="9"/>
        <v>0</v>
      </c>
      <c r="BO33" s="15">
        <f t="shared" si="10"/>
        <v>0</v>
      </c>
      <c r="BP33" s="15">
        <f t="shared" si="11"/>
        <v>0</v>
      </c>
      <c r="BQ33" s="15">
        <f t="shared" si="12"/>
        <v>0</v>
      </c>
      <c r="BR33" s="15">
        <f t="shared" si="13"/>
        <v>0</v>
      </c>
      <c r="BS33" s="15">
        <f t="shared" si="14"/>
        <v>0</v>
      </c>
      <c r="BT33" s="15">
        <f t="shared" si="15"/>
        <v>0</v>
      </c>
      <c r="BU33" s="15">
        <f t="shared" si="16"/>
        <v>0</v>
      </c>
      <c r="BV33" s="15">
        <f t="shared" si="17"/>
        <v>54</v>
      </c>
      <c r="BW33" s="13"/>
      <c r="BX33" s="15">
        <f t="shared" si="18"/>
        <v>0</v>
      </c>
      <c r="BY33" s="15">
        <f t="shared" si="19"/>
        <v>0</v>
      </c>
      <c r="BZ33" s="15">
        <f t="shared" si="20"/>
        <v>0</v>
      </c>
      <c r="CA33" s="15">
        <f t="shared" si="21"/>
        <v>0</v>
      </c>
      <c r="CB33" s="15">
        <f t="shared" si="22"/>
        <v>0</v>
      </c>
      <c r="CC33" s="15">
        <f t="shared" si="23"/>
        <v>0</v>
      </c>
      <c r="CD33" s="15">
        <f t="shared" si="24"/>
        <v>0</v>
      </c>
      <c r="CE33" s="15">
        <f t="shared" si="25"/>
        <v>0</v>
      </c>
      <c r="CF33" s="15">
        <f t="shared" si="26"/>
        <v>0</v>
      </c>
      <c r="CG33" s="13"/>
      <c r="CH33" s="16">
        <f t="shared" si="27"/>
        <v>28</v>
      </c>
      <c r="CI33" s="16">
        <f t="shared" si="28"/>
        <v>26</v>
      </c>
      <c r="CJ33" s="16">
        <f t="shared" si="29"/>
        <v>0</v>
      </c>
      <c r="CK33" s="16">
        <f t="shared" si="30"/>
        <v>0</v>
      </c>
      <c r="CL33" s="16">
        <f t="shared" si="31"/>
        <v>0</v>
      </c>
      <c r="CM33" s="16">
        <f t="shared" si="32"/>
        <v>0</v>
      </c>
      <c r="CN33" s="16">
        <f t="shared" si="33"/>
        <v>0</v>
      </c>
      <c r="CO33" s="16">
        <f t="shared" si="34"/>
        <v>0</v>
      </c>
      <c r="CP33" s="16">
        <f t="shared" si="35"/>
        <v>0</v>
      </c>
      <c r="CQ33" s="16">
        <f t="shared" si="36"/>
        <v>0</v>
      </c>
      <c r="CR33" s="16">
        <f t="shared" si="37"/>
        <v>0</v>
      </c>
      <c r="CS33" s="16">
        <f t="shared" si="38"/>
        <v>0</v>
      </c>
      <c r="CT33" s="16">
        <f t="shared" si="39"/>
        <v>0</v>
      </c>
      <c r="CU33" s="16">
        <f t="shared" si="40"/>
        <v>0</v>
      </c>
      <c r="CV33" s="16">
        <f t="shared" si="41"/>
        <v>0</v>
      </c>
      <c r="CW33" s="16">
        <f t="shared" si="42"/>
        <v>0</v>
      </c>
      <c r="CX33" s="14"/>
      <c r="CY33" s="15">
        <f t="shared" si="43"/>
        <v>0</v>
      </c>
      <c r="CZ33" s="15">
        <f t="shared" si="44"/>
        <v>0</v>
      </c>
      <c r="DA33" s="15">
        <f t="shared" si="45"/>
        <v>0</v>
      </c>
      <c r="DB33" s="15">
        <f t="shared" si="46"/>
        <v>0</v>
      </c>
      <c r="DC33" s="15">
        <f t="shared" si="47"/>
        <v>0</v>
      </c>
      <c r="DD33" s="15">
        <f t="shared" si="48"/>
        <v>0</v>
      </c>
      <c r="DE33" s="15">
        <f t="shared" si="49"/>
        <v>0</v>
      </c>
      <c r="DF33" s="15">
        <f t="shared" si="50"/>
        <v>0</v>
      </c>
    </row>
    <row r="34" spans="1:110" ht="15" customHeight="1">
      <c r="A34" s="131">
        <v>30</v>
      </c>
      <c r="B34" s="131">
        <v>31</v>
      </c>
      <c r="C34" s="37" t="s">
        <v>278</v>
      </c>
      <c r="D34" s="55"/>
      <c r="E34" s="76">
        <v>80</v>
      </c>
      <c r="F34" s="76">
        <f t="shared" si="54"/>
        <v>80</v>
      </c>
      <c r="G34" s="54"/>
      <c r="H34" s="137"/>
      <c r="I34" s="137"/>
      <c r="J34" s="137"/>
      <c r="K34" s="137"/>
      <c r="L34" s="137"/>
      <c r="M34" s="57">
        <v>26</v>
      </c>
      <c r="N34" s="58">
        <v>26</v>
      </c>
      <c r="O34" s="58"/>
      <c r="P34" s="58"/>
      <c r="Q34" s="58"/>
      <c r="R34" s="137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7"/>
      <c r="AF34" s="137"/>
      <c r="AG34" s="137"/>
      <c r="AH34" s="137"/>
      <c r="AI34" s="137"/>
      <c r="AJ34" s="137"/>
      <c r="AK34" s="137"/>
      <c r="AL34" s="137"/>
      <c r="AM34" s="137"/>
      <c r="AN34" s="137"/>
      <c r="AO34" s="137"/>
      <c r="AP34" s="137"/>
      <c r="AQ34" s="137"/>
      <c r="AR34" s="137"/>
      <c r="AS34" s="137"/>
      <c r="AT34" s="137"/>
      <c r="AU34" s="137"/>
      <c r="AV34" s="11">
        <f t="shared" si="0"/>
        <v>52</v>
      </c>
      <c r="AW34" s="44">
        <f t="shared" si="51"/>
        <v>2</v>
      </c>
      <c r="AX34" s="88"/>
      <c r="AY34" s="51"/>
      <c r="AZ34" s="89"/>
      <c r="BA34" s="26">
        <f t="shared" si="52"/>
        <v>52</v>
      </c>
      <c r="BB34" s="30">
        <f t="shared" si="53"/>
        <v>0</v>
      </c>
      <c r="BC34" s="28"/>
      <c r="BD34" s="29"/>
      <c r="BE34" s="28"/>
      <c r="BF34" s="15">
        <f t="shared" si="1"/>
        <v>0</v>
      </c>
      <c r="BG34" s="15">
        <f t="shared" si="2"/>
        <v>0</v>
      </c>
      <c r="BH34" s="15">
        <f t="shared" si="3"/>
        <v>26</v>
      </c>
      <c r="BI34" s="15">
        <f t="shared" si="4"/>
        <v>26</v>
      </c>
      <c r="BJ34" s="15">
        <f t="shared" si="5"/>
        <v>0</v>
      </c>
      <c r="BK34" s="15">
        <f t="shared" si="6"/>
        <v>0</v>
      </c>
      <c r="BL34" s="15">
        <f t="shared" si="7"/>
        <v>0</v>
      </c>
      <c r="BM34" s="15">
        <f t="shared" si="8"/>
        <v>0</v>
      </c>
      <c r="BN34" s="15">
        <f t="shared" si="9"/>
        <v>0</v>
      </c>
      <c r="BO34" s="15">
        <f t="shared" si="10"/>
        <v>0</v>
      </c>
      <c r="BP34" s="15">
        <f t="shared" si="11"/>
        <v>0</v>
      </c>
      <c r="BQ34" s="15">
        <f t="shared" si="12"/>
        <v>0</v>
      </c>
      <c r="BR34" s="15">
        <f t="shared" si="13"/>
        <v>0</v>
      </c>
      <c r="BS34" s="15">
        <f t="shared" si="14"/>
        <v>0</v>
      </c>
      <c r="BT34" s="15">
        <f t="shared" si="15"/>
        <v>0</v>
      </c>
      <c r="BU34" s="15">
        <f t="shared" si="16"/>
        <v>0</v>
      </c>
      <c r="BV34" s="15">
        <f t="shared" si="17"/>
        <v>52</v>
      </c>
      <c r="BW34" s="13"/>
      <c r="BX34" s="15">
        <f t="shared" si="18"/>
        <v>0</v>
      </c>
      <c r="BY34" s="15">
        <f t="shared" si="19"/>
        <v>0</v>
      </c>
      <c r="BZ34" s="15">
        <f t="shared" si="20"/>
        <v>0</v>
      </c>
      <c r="CA34" s="15">
        <f t="shared" si="21"/>
        <v>0</v>
      </c>
      <c r="CB34" s="15">
        <f t="shared" si="22"/>
        <v>0</v>
      </c>
      <c r="CC34" s="15">
        <f t="shared" si="23"/>
        <v>0</v>
      </c>
      <c r="CD34" s="15">
        <f t="shared" si="24"/>
        <v>0</v>
      </c>
      <c r="CE34" s="15">
        <f t="shared" si="25"/>
        <v>0</v>
      </c>
      <c r="CF34" s="15">
        <f t="shared" si="26"/>
        <v>0</v>
      </c>
      <c r="CG34" s="13"/>
      <c r="CH34" s="16">
        <f t="shared" si="27"/>
        <v>26</v>
      </c>
      <c r="CI34" s="16">
        <f t="shared" si="28"/>
        <v>26</v>
      </c>
      <c r="CJ34" s="16">
        <f t="shared" si="29"/>
        <v>0</v>
      </c>
      <c r="CK34" s="16">
        <f t="shared" si="30"/>
        <v>0</v>
      </c>
      <c r="CL34" s="16">
        <f t="shared" si="31"/>
        <v>0</v>
      </c>
      <c r="CM34" s="16">
        <f t="shared" si="32"/>
        <v>0</v>
      </c>
      <c r="CN34" s="16">
        <f t="shared" si="33"/>
        <v>0</v>
      </c>
      <c r="CO34" s="16">
        <f t="shared" si="34"/>
        <v>0</v>
      </c>
      <c r="CP34" s="16">
        <f t="shared" si="35"/>
        <v>0</v>
      </c>
      <c r="CQ34" s="16">
        <f t="shared" si="36"/>
        <v>0</v>
      </c>
      <c r="CR34" s="16">
        <f t="shared" si="37"/>
        <v>0</v>
      </c>
      <c r="CS34" s="16">
        <f t="shared" si="38"/>
        <v>0</v>
      </c>
      <c r="CT34" s="16">
        <f t="shared" si="39"/>
        <v>0</v>
      </c>
      <c r="CU34" s="16">
        <f t="shared" si="40"/>
        <v>0</v>
      </c>
      <c r="CV34" s="16">
        <f t="shared" si="41"/>
        <v>0</v>
      </c>
      <c r="CW34" s="16">
        <f t="shared" si="42"/>
        <v>0</v>
      </c>
      <c r="CX34" s="14"/>
      <c r="CY34" s="15">
        <f t="shared" si="43"/>
        <v>0</v>
      </c>
      <c r="CZ34" s="15">
        <f t="shared" si="44"/>
        <v>0</v>
      </c>
      <c r="DA34" s="15">
        <f t="shared" si="45"/>
        <v>0</v>
      </c>
      <c r="DB34" s="15">
        <f t="shared" si="46"/>
        <v>0</v>
      </c>
      <c r="DC34" s="15">
        <f t="shared" si="47"/>
        <v>0</v>
      </c>
      <c r="DD34" s="15">
        <f t="shared" si="48"/>
        <v>0</v>
      </c>
      <c r="DE34" s="15">
        <f t="shared" si="49"/>
        <v>0</v>
      </c>
      <c r="DF34" s="15">
        <f t="shared" si="50"/>
        <v>0</v>
      </c>
    </row>
    <row r="35" spans="1:110" ht="15" customHeight="1">
      <c r="A35" s="131">
        <v>31</v>
      </c>
      <c r="B35" s="131">
        <v>32</v>
      </c>
      <c r="C35" s="53" t="s">
        <v>343</v>
      </c>
      <c r="D35" s="54"/>
      <c r="E35" s="76">
        <v>80</v>
      </c>
      <c r="F35" s="76">
        <f t="shared" si="54"/>
        <v>80</v>
      </c>
      <c r="G35" s="54"/>
      <c r="H35" s="137"/>
      <c r="I35" s="137"/>
      <c r="J35" s="137"/>
      <c r="K35" s="137"/>
      <c r="L35" s="137"/>
      <c r="M35" s="137"/>
      <c r="N35" s="137"/>
      <c r="O35" s="137"/>
      <c r="P35" s="137"/>
      <c r="Q35" s="137"/>
      <c r="R35" s="137"/>
      <c r="S35" s="137"/>
      <c r="T35" s="137"/>
      <c r="U35" s="137"/>
      <c r="V35" s="137"/>
      <c r="W35" s="137"/>
      <c r="X35" s="137"/>
      <c r="Y35" s="137"/>
      <c r="Z35" s="137"/>
      <c r="AA35" s="137"/>
      <c r="AB35" s="57">
        <v>26</v>
      </c>
      <c r="AC35" s="58">
        <v>24</v>
      </c>
      <c r="AD35" s="58"/>
      <c r="AE35" s="58"/>
      <c r="AF35" s="58"/>
      <c r="AG35" s="137"/>
      <c r="AH35" s="137"/>
      <c r="AI35" s="137"/>
      <c r="AJ35" s="137"/>
      <c r="AK35" s="137"/>
      <c r="AL35" s="137"/>
      <c r="AM35" s="137"/>
      <c r="AN35" s="137"/>
      <c r="AO35" s="137"/>
      <c r="AP35" s="137"/>
      <c r="AQ35" s="137"/>
      <c r="AR35" s="137"/>
      <c r="AS35" s="137"/>
      <c r="AT35" s="137"/>
      <c r="AU35" s="137"/>
      <c r="AV35" s="11">
        <f t="shared" si="0"/>
        <v>50</v>
      </c>
      <c r="AW35" s="44">
        <f>(AV34-AV35)</f>
        <v>2</v>
      </c>
      <c r="AX35" s="85"/>
      <c r="AY35" s="86"/>
      <c r="AZ35" s="87"/>
      <c r="BA35" s="26">
        <f t="shared" si="52"/>
        <v>50</v>
      </c>
      <c r="BB35" s="30">
        <f t="shared" si="53"/>
        <v>0</v>
      </c>
      <c r="BC35" s="29"/>
      <c r="BD35" s="28"/>
      <c r="BE35" s="29"/>
      <c r="BF35" s="15">
        <f t="shared" si="1"/>
        <v>0</v>
      </c>
      <c r="BG35" s="15">
        <f t="shared" si="2"/>
        <v>0</v>
      </c>
      <c r="BH35" s="15">
        <f t="shared" si="3"/>
        <v>0</v>
      </c>
      <c r="BI35" s="15">
        <f t="shared" si="4"/>
        <v>0</v>
      </c>
      <c r="BJ35" s="15">
        <f t="shared" si="5"/>
        <v>0</v>
      </c>
      <c r="BK35" s="15">
        <f t="shared" si="6"/>
        <v>0</v>
      </c>
      <c r="BL35" s="15">
        <f t="shared" si="7"/>
        <v>0</v>
      </c>
      <c r="BM35" s="15">
        <f t="shared" si="8"/>
        <v>0</v>
      </c>
      <c r="BN35" s="15">
        <f t="shared" si="9"/>
        <v>26</v>
      </c>
      <c r="BO35" s="15">
        <f t="shared" si="10"/>
        <v>24</v>
      </c>
      <c r="BP35" s="15">
        <f t="shared" si="11"/>
        <v>0</v>
      </c>
      <c r="BQ35" s="15">
        <f t="shared" si="12"/>
        <v>0</v>
      </c>
      <c r="BR35" s="15">
        <f t="shared" si="13"/>
        <v>0</v>
      </c>
      <c r="BS35" s="15">
        <f t="shared" si="14"/>
        <v>0</v>
      </c>
      <c r="BT35" s="15">
        <f t="shared" si="15"/>
        <v>0</v>
      </c>
      <c r="BU35" s="15">
        <f t="shared" si="16"/>
        <v>0</v>
      </c>
      <c r="BV35" s="15">
        <f t="shared" si="17"/>
        <v>50</v>
      </c>
      <c r="BW35" s="13"/>
      <c r="BX35" s="15">
        <f t="shared" si="18"/>
        <v>0</v>
      </c>
      <c r="BY35" s="15">
        <f t="shared" si="19"/>
        <v>0</v>
      </c>
      <c r="BZ35" s="15">
        <f t="shared" si="20"/>
        <v>0</v>
      </c>
      <c r="CA35" s="15">
        <f t="shared" si="21"/>
        <v>0</v>
      </c>
      <c r="CB35" s="15">
        <f t="shared" si="22"/>
        <v>0</v>
      </c>
      <c r="CC35" s="15">
        <f t="shared" si="23"/>
        <v>0</v>
      </c>
      <c r="CD35" s="15">
        <f t="shared" si="24"/>
        <v>0</v>
      </c>
      <c r="CE35" s="15">
        <f t="shared" si="25"/>
        <v>0</v>
      </c>
      <c r="CF35" s="15">
        <f t="shared" si="26"/>
        <v>0</v>
      </c>
      <c r="CG35" s="13"/>
      <c r="CH35" s="16">
        <f t="shared" si="27"/>
        <v>26</v>
      </c>
      <c r="CI35" s="16">
        <f t="shared" si="28"/>
        <v>24</v>
      </c>
      <c r="CJ35" s="16">
        <f t="shared" si="29"/>
        <v>0</v>
      </c>
      <c r="CK35" s="16">
        <f t="shared" si="30"/>
        <v>0</v>
      </c>
      <c r="CL35" s="16">
        <f t="shared" si="31"/>
        <v>0</v>
      </c>
      <c r="CM35" s="16">
        <f t="shared" si="32"/>
        <v>0</v>
      </c>
      <c r="CN35" s="16">
        <f t="shared" si="33"/>
        <v>0</v>
      </c>
      <c r="CO35" s="16">
        <f t="shared" si="34"/>
        <v>0</v>
      </c>
      <c r="CP35" s="16">
        <f t="shared" si="35"/>
        <v>0</v>
      </c>
      <c r="CQ35" s="16">
        <f t="shared" si="36"/>
        <v>0</v>
      </c>
      <c r="CR35" s="16">
        <f t="shared" si="37"/>
        <v>0</v>
      </c>
      <c r="CS35" s="16">
        <f t="shared" si="38"/>
        <v>0</v>
      </c>
      <c r="CT35" s="16">
        <f t="shared" si="39"/>
        <v>0</v>
      </c>
      <c r="CU35" s="16">
        <f t="shared" si="40"/>
        <v>0</v>
      </c>
      <c r="CV35" s="16">
        <f t="shared" si="41"/>
        <v>0</v>
      </c>
      <c r="CW35" s="16">
        <f t="shared" si="42"/>
        <v>0</v>
      </c>
      <c r="CX35" s="14"/>
      <c r="CY35" s="15">
        <f t="shared" si="43"/>
        <v>0</v>
      </c>
      <c r="CZ35" s="15">
        <f t="shared" si="44"/>
        <v>0</v>
      </c>
      <c r="DA35" s="15">
        <f t="shared" si="45"/>
        <v>0</v>
      </c>
      <c r="DB35" s="15">
        <f t="shared" si="46"/>
        <v>0</v>
      </c>
      <c r="DC35" s="15">
        <f t="shared" si="47"/>
        <v>0</v>
      </c>
      <c r="DD35" s="15">
        <f t="shared" si="48"/>
        <v>0</v>
      </c>
      <c r="DE35" s="15">
        <f t="shared" si="49"/>
        <v>0</v>
      </c>
      <c r="DF35" s="15">
        <f t="shared" si="50"/>
        <v>0</v>
      </c>
    </row>
    <row r="36" spans="1:110" ht="15" customHeight="1">
      <c r="A36" s="131">
        <v>32</v>
      </c>
      <c r="B36" s="131">
        <v>33</v>
      </c>
      <c r="C36" s="37" t="s">
        <v>336</v>
      </c>
      <c r="D36" s="54"/>
      <c r="E36" s="76">
        <v>80</v>
      </c>
      <c r="F36" s="76">
        <f t="shared" si="54"/>
        <v>80</v>
      </c>
      <c r="G36" s="54"/>
      <c r="H36" s="137"/>
      <c r="I36" s="137"/>
      <c r="J36" s="137"/>
      <c r="K36" s="137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57">
        <v>20</v>
      </c>
      <c r="X36" s="58">
        <v>24</v>
      </c>
      <c r="Y36" s="58"/>
      <c r="Z36" s="58"/>
      <c r="AA36" s="58"/>
      <c r="AB36" s="137"/>
      <c r="AC36" s="137"/>
      <c r="AD36" s="137"/>
      <c r="AE36" s="137"/>
      <c r="AF36" s="137"/>
      <c r="AG36" s="137"/>
      <c r="AH36" s="137"/>
      <c r="AI36" s="137"/>
      <c r="AJ36" s="137"/>
      <c r="AK36" s="137"/>
      <c r="AL36" s="137"/>
      <c r="AM36" s="137"/>
      <c r="AN36" s="137"/>
      <c r="AO36" s="137"/>
      <c r="AP36" s="137"/>
      <c r="AQ36" s="137"/>
      <c r="AR36" s="137"/>
      <c r="AS36" s="137"/>
      <c r="AT36" s="137"/>
      <c r="AU36" s="137"/>
      <c r="AV36" s="11">
        <f t="shared" si="0"/>
        <v>44</v>
      </c>
      <c r="AW36" s="44">
        <f t="shared" si="51"/>
        <v>6</v>
      </c>
      <c r="AX36" s="88"/>
      <c r="AY36" s="51"/>
      <c r="AZ36" s="89"/>
      <c r="BA36" s="26">
        <f t="shared" si="52"/>
        <v>44</v>
      </c>
      <c r="BB36" s="30">
        <f t="shared" si="53"/>
        <v>0</v>
      </c>
      <c r="BC36" s="28"/>
      <c r="BD36" s="29"/>
      <c r="BE36" s="28"/>
      <c r="BF36" s="15">
        <f t="shared" ref="BF36:BF53" si="55">H36</f>
        <v>0</v>
      </c>
      <c r="BG36" s="15">
        <f t="shared" ref="BG36:BG53" si="56">I36</f>
        <v>0</v>
      </c>
      <c r="BH36" s="15">
        <f t="shared" ref="BH36:BH53" si="57">M36</f>
        <v>0</v>
      </c>
      <c r="BI36" s="15">
        <f t="shared" ref="BI36:BI53" si="58">N36</f>
        <v>0</v>
      </c>
      <c r="BJ36" s="15">
        <f t="shared" ref="BJ36:BJ53" si="59">R36</f>
        <v>0</v>
      </c>
      <c r="BK36" s="15">
        <f t="shared" ref="BK36:BK53" si="60">S36</f>
        <v>0</v>
      </c>
      <c r="BL36" s="15">
        <f t="shared" ref="BL36:BL53" si="61">W36</f>
        <v>20</v>
      </c>
      <c r="BM36" s="15">
        <f t="shared" ref="BM36:BM53" si="62">X36</f>
        <v>24</v>
      </c>
      <c r="BN36" s="15">
        <f t="shared" ref="BN36:BN53" si="63">AB36</f>
        <v>0</v>
      </c>
      <c r="BO36" s="15">
        <f t="shared" ref="BO36:BO53" si="64">AC36</f>
        <v>0</v>
      </c>
      <c r="BP36" s="15">
        <f t="shared" ref="BP36:BP53" si="65">AG36</f>
        <v>0</v>
      </c>
      <c r="BQ36" s="15">
        <f t="shared" ref="BQ36:BQ53" si="66">AH36</f>
        <v>0</v>
      </c>
      <c r="BR36" s="15">
        <f t="shared" ref="BR36:BR53" si="67">AL36</f>
        <v>0</v>
      </c>
      <c r="BS36" s="15">
        <f t="shared" ref="BS36:BS53" si="68">AM36</f>
        <v>0</v>
      </c>
      <c r="BT36" s="15">
        <f t="shared" ref="BT36:BT53" si="69">AQ36</f>
        <v>0</v>
      </c>
      <c r="BU36" s="15">
        <f t="shared" ref="BU36:BU53" si="70">AR36</f>
        <v>0</v>
      </c>
      <c r="BV36" s="15">
        <f t="shared" ref="BV36:BV53" si="71">SUM(BF36:BU36)</f>
        <v>44</v>
      </c>
      <c r="BW36" s="13"/>
      <c r="BX36" s="15">
        <f t="shared" ref="BX36:BX53" si="72">SUM(J36:L36)</f>
        <v>0</v>
      </c>
      <c r="BY36" s="15">
        <f t="shared" ref="BY36:BY53" si="73">SUM(O36:Q36)</f>
        <v>0</v>
      </c>
      <c r="BZ36" s="15">
        <f t="shared" ref="BZ36:BZ53" si="74">SUM(T36:V36)</f>
        <v>0</v>
      </c>
      <c r="CA36" s="15">
        <f t="shared" ref="CA36:CA53" si="75">SUM(Y36:AA36)</f>
        <v>0</v>
      </c>
      <c r="CB36" s="15">
        <f t="shared" ref="CB36:CB53" si="76">SUM(AD36:AF36)</f>
        <v>0</v>
      </c>
      <c r="CC36" s="15">
        <f t="shared" ref="CC36:CC53" si="77">SUM(AI36:AK36)</f>
        <v>0</v>
      </c>
      <c r="CD36" s="15">
        <f t="shared" ref="CD36:CD53" si="78">SUM(AN36:AP36)</f>
        <v>0</v>
      </c>
      <c r="CE36" s="15">
        <f t="shared" ref="CE36:CE53" si="79">SUM(AS36:AU36)</f>
        <v>0</v>
      </c>
      <c r="CF36" s="15">
        <f t="shared" ref="CF36:CF53" si="80">SUM(BX36:CE36)</f>
        <v>0</v>
      </c>
      <c r="CG36" s="13"/>
      <c r="CH36" s="16">
        <f t="shared" ref="CH36:CH53" si="81">LARGE((BF36:BU36),1)</f>
        <v>24</v>
      </c>
      <c r="CI36" s="16">
        <f t="shared" ref="CI36:CI53" si="82">LARGE((BF36:BU36),2)</f>
        <v>20</v>
      </c>
      <c r="CJ36" s="16">
        <f t="shared" ref="CJ36:CJ53" si="83">LARGE((BF36:BU36),3)</f>
        <v>0</v>
      </c>
      <c r="CK36" s="16">
        <f t="shared" ref="CK36:CK53" si="84">LARGE((BF36:BU36),4)</f>
        <v>0</v>
      </c>
      <c r="CL36" s="16">
        <f t="shared" ref="CL36:CL53" si="85">LARGE((BF36:BU36),5)</f>
        <v>0</v>
      </c>
      <c r="CM36" s="16">
        <f t="shared" ref="CM36:CM53" si="86">LARGE((BF36:BU36),6)</f>
        <v>0</v>
      </c>
      <c r="CN36" s="16">
        <f t="shared" ref="CN36:CN53" si="87">LARGE((BF36:BU36),7)</f>
        <v>0</v>
      </c>
      <c r="CO36" s="16">
        <f t="shared" ref="CO36:CO53" si="88">LARGE((BF36:BU36),8)</f>
        <v>0</v>
      </c>
      <c r="CP36" s="16">
        <f t="shared" ref="CP36:CP53" si="89">LARGE((BF36:BU36),9)</f>
        <v>0</v>
      </c>
      <c r="CQ36" s="16">
        <f t="shared" ref="CQ36:CQ53" si="90">LARGE((BF36:BU36),10)</f>
        <v>0</v>
      </c>
      <c r="CR36" s="16">
        <f t="shared" ref="CR36:CR53" si="91">LARGE((BF36:BU36),11)</f>
        <v>0</v>
      </c>
      <c r="CS36" s="16">
        <f t="shared" ref="CS36:CS53" si="92">LARGE((BF36:BU36),12)</f>
        <v>0</v>
      </c>
      <c r="CT36" s="16">
        <f t="shared" ref="CT36:CT53" si="93">LARGE((BF36:BU36),13)</f>
        <v>0</v>
      </c>
      <c r="CU36" s="16">
        <f t="shared" ref="CU36:CU53" si="94">LARGE((BF36:BU36),14)</f>
        <v>0</v>
      </c>
      <c r="CV36" s="16">
        <f t="shared" ref="CV36:CV53" si="95">LARGE((BF36:BU36),15)</f>
        <v>0</v>
      </c>
      <c r="CW36" s="16">
        <f t="shared" ref="CW36:CW53" si="96">LARGE((BF36:BU36),16)</f>
        <v>0</v>
      </c>
      <c r="CX36" s="14"/>
      <c r="CY36" s="15">
        <f t="shared" ref="CY36:CY53" si="97">LARGE((BX36:CE36),1)</f>
        <v>0</v>
      </c>
      <c r="CZ36" s="15">
        <f t="shared" ref="CZ36:CZ53" si="98">LARGE((BX36:CE36),2)</f>
        <v>0</v>
      </c>
      <c r="DA36" s="15">
        <f t="shared" ref="DA36:DA53" si="99">LARGE((BX36:CE36),3)</f>
        <v>0</v>
      </c>
      <c r="DB36" s="15">
        <f t="shared" ref="DB36:DB53" si="100">LARGE((BX36:CE36),4)</f>
        <v>0</v>
      </c>
      <c r="DC36" s="15">
        <f t="shared" ref="DC36:DC53" si="101">LARGE((BX36:CE36),5)</f>
        <v>0</v>
      </c>
      <c r="DD36" s="15">
        <f t="shared" ref="DD36:DD53" si="102">LARGE((BX36:CE36),6)</f>
        <v>0</v>
      </c>
      <c r="DE36" s="15">
        <f t="shared" ref="DE36:DE53" si="103">LARGE((BX36:CE36),7)</f>
        <v>0</v>
      </c>
      <c r="DF36" s="15">
        <f t="shared" ref="DF36:DF53" si="104">LARGE((BX36:CE36),8)</f>
        <v>0</v>
      </c>
    </row>
    <row r="37" spans="1:110" ht="15" customHeight="1">
      <c r="A37" s="131">
        <v>33</v>
      </c>
      <c r="B37" s="131">
        <v>34</v>
      </c>
      <c r="C37" s="37" t="s">
        <v>213</v>
      </c>
      <c r="D37" s="55"/>
      <c r="E37" s="76">
        <v>80</v>
      </c>
      <c r="F37" s="76">
        <f t="shared" si="54"/>
        <v>80</v>
      </c>
      <c r="G37" s="54"/>
      <c r="H37" s="137"/>
      <c r="I37" s="137"/>
      <c r="J37" s="137"/>
      <c r="K37" s="137"/>
      <c r="L37" s="137"/>
      <c r="M37" s="57">
        <v>14</v>
      </c>
      <c r="N37" s="58">
        <v>16</v>
      </c>
      <c r="O37" s="58"/>
      <c r="P37" s="58"/>
      <c r="Q37" s="58"/>
      <c r="R37" s="137"/>
      <c r="S37" s="137"/>
      <c r="T37" s="137"/>
      <c r="U37" s="137"/>
      <c r="V37" s="137"/>
      <c r="W37" s="137"/>
      <c r="X37" s="137"/>
      <c r="Y37" s="137"/>
      <c r="Z37" s="137"/>
      <c r="AA37" s="137"/>
      <c r="AB37" s="137"/>
      <c r="AC37" s="137"/>
      <c r="AD37" s="137"/>
      <c r="AE37" s="137"/>
      <c r="AF37" s="137"/>
      <c r="AG37" s="137"/>
      <c r="AH37" s="137"/>
      <c r="AI37" s="137"/>
      <c r="AJ37" s="137"/>
      <c r="AK37" s="137"/>
      <c r="AL37" s="137"/>
      <c r="AM37" s="137"/>
      <c r="AN37" s="137"/>
      <c r="AO37" s="137"/>
      <c r="AP37" s="137"/>
      <c r="AQ37" s="137"/>
      <c r="AR37" s="137"/>
      <c r="AS37" s="137"/>
      <c r="AT37" s="137"/>
      <c r="AU37" s="137"/>
      <c r="AV37" s="11">
        <f t="shared" si="0"/>
        <v>30</v>
      </c>
      <c r="AW37" s="44">
        <f t="shared" ref="AW37:AW53" si="105">(AV36-AV37)</f>
        <v>14</v>
      </c>
      <c r="AX37" s="85"/>
      <c r="AY37" s="86"/>
      <c r="AZ37" s="87"/>
      <c r="BA37" s="26">
        <f t="shared" si="52"/>
        <v>30</v>
      </c>
      <c r="BB37" s="30">
        <f t="shared" si="53"/>
        <v>0</v>
      </c>
      <c r="BC37" s="29"/>
      <c r="BD37" s="28"/>
      <c r="BE37" s="29"/>
      <c r="BF37" s="15">
        <f t="shared" si="55"/>
        <v>0</v>
      </c>
      <c r="BG37" s="15">
        <f t="shared" si="56"/>
        <v>0</v>
      </c>
      <c r="BH37" s="15">
        <f t="shared" si="57"/>
        <v>14</v>
      </c>
      <c r="BI37" s="15">
        <f t="shared" si="58"/>
        <v>16</v>
      </c>
      <c r="BJ37" s="15">
        <f t="shared" si="59"/>
        <v>0</v>
      </c>
      <c r="BK37" s="15">
        <f t="shared" si="60"/>
        <v>0</v>
      </c>
      <c r="BL37" s="15">
        <f t="shared" si="61"/>
        <v>0</v>
      </c>
      <c r="BM37" s="15">
        <f t="shared" si="62"/>
        <v>0</v>
      </c>
      <c r="BN37" s="15">
        <f t="shared" si="63"/>
        <v>0</v>
      </c>
      <c r="BO37" s="15">
        <f t="shared" si="64"/>
        <v>0</v>
      </c>
      <c r="BP37" s="15">
        <f t="shared" si="65"/>
        <v>0</v>
      </c>
      <c r="BQ37" s="15">
        <f t="shared" si="66"/>
        <v>0</v>
      </c>
      <c r="BR37" s="15">
        <f t="shared" si="67"/>
        <v>0</v>
      </c>
      <c r="BS37" s="15">
        <f t="shared" si="68"/>
        <v>0</v>
      </c>
      <c r="BT37" s="15">
        <f t="shared" si="69"/>
        <v>0</v>
      </c>
      <c r="BU37" s="15">
        <f t="shared" si="70"/>
        <v>0</v>
      </c>
      <c r="BV37" s="15">
        <f t="shared" si="71"/>
        <v>30</v>
      </c>
      <c r="BW37" s="13"/>
      <c r="BX37" s="15">
        <f t="shared" si="72"/>
        <v>0</v>
      </c>
      <c r="BY37" s="15">
        <f t="shared" si="73"/>
        <v>0</v>
      </c>
      <c r="BZ37" s="15">
        <f t="shared" si="74"/>
        <v>0</v>
      </c>
      <c r="CA37" s="15">
        <f t="shared" si="75"/>
        <v>0</v>
      </c>
      <c r="CB37" s="15">
        <f t="shared" si="76"/>
        <v>0</v>
      </c>
      <c r="CC37" s="15">
        <f t="shared" si="77"/>
        <v>0</v>
      </c>
      <c r="CD37" s="15">
        <f t="shared" si="78"/>
        <v>0</v>
      </c>
      <c r="CE37" s="15">
        <f t="shared" si="79"/>
        <v>0</v>
      </c>
      <c r="CF37" s="15">
        <f t="shared" si="80"/>
        <v>0</v>
      </c>
      <c r="CG37" s="13"/>
      <c r="CH37" s="16">
        <f t="shared" si="81"/>
        <v>16</v>
      </c>
      <c r="CI37" s="16">
        <f t="shared" si="82"/>
        <v>14</v>
      </c>
      <c r="CJ37" s="16">
        <f t="shared" si="83"/>
        <v>0</v>
      </c>
      <c r="CK37" s="16">
        <f t="shared" si="84"/>
        <v>0</v>
      </c>
      <c r="CL37" s="16">
        <f t="shared" si="85"/>
        <v>0</v>
      </c>
      <c r="CM37" s="16">
        <f t="shared" si="86"/>
        <v>0</v>
      </c>
      <c r="CN37" s="16">
        <f t="shared" si="87"/>
        <v>0</v>
      </c>
      <c r="CO37" s="16">
        <f t="shared" si="88"/>
        <v>0</v>
      </c>
      <c r="CP37" s="16">
        <f t="shared" si="89"/>
        <v>0</v>
      </c>
      <c r="CQ37" s="16">
        <f t="shared" si="90"/>
        <v>0</v>
      </c>
      <c r="CR37" s="16">
        <f t="shared" si="91"/>
        <v>0</v>
      </c>
      <c r="CS37" s="16">
        <f t="shared" si="92"/>
        <v>0</v>
      </c>
      <c r="CT37" s="16">
        <f t="shared" si="93"/>
        <v>0</v>
      </c>
      <c r="CU37" s="16">
        <f t="shared" si="94"/>
        <v>0</v>
      </c>
      <c r="CV37" s="16">
        <f t="shared" si="95"/>
        <v>0</v>
      </c>
      <c r="CW37" s="16">
        <f t="shared" si="96"/>
        <v>0</v>
      </c>
      <c r="CX37" s="14"/>
      <c r="CY37" s="15">
        <f t="shared" si="97"/>
        <v>0</v>
      </c>
      <c r="CZ37" s="15">
        <f t="shared" si="98"/>
        <v>0</v>
      </c>
      <c r="DA37" s="15">
        <f t="shared" si="99"/>
        <v>0</v>
      </c>
      <c r="DB37" s="15">
        <f t="shared" si="100"/>
        <v>0</v>
      </c>
      <c r="DC37" s="15">
        <f t="shared" si="101"/>
        <v>0</v>
      </c>
      <c r="DD37" s="15">
        <f t="shared" si="102"/>
        <v>0</v>
      </c>
      <c r="DE37" s="15">
        <f t="shared" si="103"/>
        <v>0</v>
      </c>
      <c r="DF37" s="15">
        <f t="shared" si="104"/>
        <v>0</v>
      </c>
    </row>
    <row r="38" spans="1:110" ht="15" customHeight="1">
      <c r="A38" s="131">
        <v>34</v>
      </c>
      <c r="B38" s="131">
        <v>35</v>
      </c>
      <c r="C38" s="37" t="s">
        <v>214</v>
      </c>
      <c r="D38" s="55"/>
      <c r="E38" s="76">
        <v>80</v>
      </c>
      <c r="F38" s="76">
        <f t="shared" si="54"/>
        <v>80</v>
      </c>
      <c r="G38" s="54"/>
      <c r="H38" s="137"/>
      <c r="I38" s="137"/>
      <c r="J38" s="137"/>
      <c r="K38" s="137"/>
      <c r="L38" s="137"/>
      <c r="M38" s="57">
        <v>12</v>
      </c>
      <c r="N38" s="58">
        <v>14</v>
      </c>
      <c r="O38" s="58"/>
      <c r="P38" s="58"/>
      <c r="Q38" s="58"/>
      <c r="R38" s="137"/>
      <c r="S38" s="137"/>
      <c r="T38" s="137"/>
      <c r="U38" s="137"/>
      <c r="V38" s="137"/>
      <c r="W38" s="137"/>
      <c r="X38" s="137"/>
      <c r="Y38" s="137"/>
      <c r="Z38" s="137"/>
      <c r="AA38" s="137"/>
      <c r="AB38" s="137"/>
      <c r="AC38" s="137"/>
      <c r="AD38" s="137"/>
      <c r="AE38" s="137"/>
      <c r="AF38" s="137"/>
      <c r="AG38" s="137"/>
      <c r="AH38" s="137"/>
      <c r="AI38" s="137"/>
      <c r="AJ38" s="137"/>
      <c r="AK38" s="137"/>
      <c r="AL38" s="137"/>
      <c r="AM38" s="137"/>
      <c r="AN38" s="137"/>
      <c r="AO38" s="137"/>
      <c r="AP38" s="137"/>
      <c r="AQ38" s="137"/>
      <c r="AR38" s="137"/>
      <c r="AS38" s="137"/>
      <c r="AT38" s="137"/>
      <c r="AU38" s="137"/>
      <c r="AV38" s="11">
        <f t="shared" si="0"/>
        <v>26</v>
      </c>
      <c r="AW38" s="44">
        <f t="shared" si="105"/>
        <v>4</v>
      </c>
      <c r="AX38" s="88"/>
      <c r="AY38" s="51"/>
      <c r="AZ38" s="89"/>
      <c r="BA38" s="26">
        <f t="shared" si="52"/>
        <v>26</v>
      </c>
      <c r="BB38" s="30">
        <f t="shared" si="53"/>
        <v>0</v>
      </c>
      <c r="BC38" s="28"/>
      <c r="BD38" s="29"/>
      <c r="BE38" s="28"/>
      <c r="BF38" s="15">
        <f t="shared" si="55"/>
        <v>0</v>
      </c>
      <c r="BG38" s="15">
        <f t="shared" si="56"/>
        <v>0</v>
      </c>
      <c r="BH38" s="15">
        <f t="shared" si="57"/>
        <v>12</v>
      </c>
      <c r="BI38" s="15">
        <f t="shared" si="58"/>
        <v>14</v>
      </c>
      <c r="BJ38" s="15">
        <f t="shared" si="59"/>
        <v>0</v>
      </c>
      <c r="BK38" s="15">
        <f t="shared" si="60"/>
        <v>0</v>
      </c>
      <c r="BL38" s="15">
        <f t="shared" si="61"/>
        <v>0</v>
      </c>
      <c r="BM38" s="15">
        <f t="shared" si="62"/>
        <v>0</v>
      </c>
      <c r="BN38" s="15">
        <f t="shared" si="63"/>
        <v>0</v>
      </c>
      <c r="BO38" s="15">
        <f t="shared" si="64"/>
        <v>0</v>
      </c>
      <c r="BP38" s="15">
        <f t="shared" si="65"/>
        <v>0</v>
      </c>
      <c r="BQ38" s="15">
        <f t="shared" si="66"/>
        <v>0</v>
      </c>
      <c r="BR38" s="15">
        <f t="shared" si="67"/>
        <v>0</v>
      </c>
      <c r="BS38" s="15">
        <f t="shared" si="68"/>
        <v>0</v>
      </c>
      <c r="BT38" s="15">
        <f t="shared" si="69"/>
        <v>0</v>
      </c>
      <c r="BU38" s="15">
        <f t="shared" si="70"/>
        <v>0</v>
      </c>
      <c r="BV38" s="15">
        <f t="shared" si="71"/>
        <v>26</v>
      </c>
      <c r="BW38" s="13"/>
      <c r="BX38" s="15">
        <f t="shared" si="72"/>
        <v>0</v>
      </c>
      <c r="BY38" s="15">
        <f t="shared" si="73"/>
        <v>0</v>
      </c>
      <c r="BZ38" s="15">
        <f t="shared" si="74"/>
        <v>0</v>
      </c>
      <c r="CA38" s="15">
        <f t="shared" si="75"/>
        <v>0</v>
      </c>
      <c r="CB38" s="15">
        <f t="shared" si="76"/>
        <v>0</v>
      </c>
      <c r="CC38" s="15">
        <f t="shared" si="77"/>
        <v>0</v>
      </c>
      <c r="CD38" s="15">
        <f t="shared" si="78"/>
        <v>0</v>
      </c>
      <c r="CE38" s="15">
        <f t="shared" si="79"/>
        <v>0</v>
      </c>
      <c r="CF38" s="15">
        <f t="shared" si="80"/>
        <v>0</v>
      </c>
      <c r="CG38" s="13"/>
      <c r="CH38" s="16">
        <f t="shared" si="81"/>
        <v>14</v>
      </c>
      <c r="CI38" s="16">
        <f t="shared" si="82"/>
        <v>12</v>
      </c>
      <c r="CJ38" s="16">
        <f t="shared" si="83"/>
        <v>0</v>
      </c>
      <c r="CK38" s="16">
        <f t="shared" si="84"/>
        <v>0</v>
      </c>
      <c r="CL38" s="16">
        <f t="shared" si="85"/>
        <v>0</v>
      </c>
      <c r="CM38" s="16">
        <f t="shared" si="86"/>
        <v>0</v>
      </c>
      <c r="CN38" s="16">
        <f t="shared" si="87"/>
        <v>0</v>
      </c>
      <c r="CO38" s="16">
        <f t="shared" si="88"/>
        <v>0</v>
      </c>
      <c r="CP38" s="16">
        <f t="shared" si="89"/>
        <v>0</v>
      </c>
      <c r="CQ38" s="16">
        <f t="shared" si="90"/>
        <v>0</v>
      </c>
      <c r="CR38" s="16">
        <f t="shared" si="91"/>
        <v>0</v>
      </c>
      <c r="CS38" s="16">
        <f t="shared" si="92"/>
        <v>0</v>
      </c>
      <c r="CT38" s="16">
        <f t="shared" si="93"/>
        <v>0</v>
      </c>
      <c r="CU38" s="16">
        <f t="shared" si="94"/>
        <v>0</v>
      </c>
      <c r="CV38" s="16">
        <f t="shared" si="95"/>
        <v>0</v>
      </c>
      <c r="CW38" s="16">
        <f t="shared" si="96"/>
        <v>0</v>
      </c>
      <c r="CX38" s="14"/>
      <c r="CY38" s="15">
        <f t="shared" si="97"/>
        <v>0</v>
      </c>
      <c r="CZ38" s="15">
        <f t="shared" si="98"/>
        <v>0</v>
      </c>
      <c r="DA38" s="15">
        <f t="shared" si="99"/>
        <v>0</v>
      </c>
      <c r="DB38" s="15">
        <f t="shared" si="100"/>
        <v>0</v>
      </c>
      <c r="DC38" s="15">
        <f t="shared" si="101"/>
        <v>0</v>
      </c>
      <c r="DD38" s="15">
        <f t="shared" si="102"/>
        <v>0</v>
      </c>
      <c r="DE38" s="15">
        <f t="shared" si="103"/>
        <v>0</v>
      </c>
      <c r="DF38" s="15">
        <f t="shared" si="104"/>
        <v>0</v>
      </c>
    </row>
    <row r="39" spans="1:110" ht="15" customHeight="1">
      <c r="A39" s="175"/>
      <c r="B39" s="175">
        <v>36</v>
      </c>
      <c r="C39" s="176"/>
      <c r="D39" s="177"/>
      <c r="E39" s="172">
        <v>80</v>
      </c>
      <c r="F39" s="172">
        <f t="shared" si="54"/>
        <v>80</v>
      </c>
      <c r="G39" s="178"/>
      <c r="H39" s="167"/>
      <c r="I39" s="167"/>
      <c r="J39" s="167"/>
      <c r="K39" s="167"/>
      <c r="L39" s="167"/>
      <c r="M39" s="167"/>
      <c r="N39" s="167"/>
      <c r="O39" s="167"/>
      <c r="P39" s="167"/>
      <c r="Q39" s="167"/>
      <c r="R39" s="167"/>
      <c r="S39" s="167"/>
      <c r="T39" s="167"/>
      <c r="U39" s="167"/>
      <c r="V39" s="167"/>
      <c r="W39" s="167"/>
      <c r="X39" s="167"/>
      <c r="Y39" s="167"/>
      <c r="Z39" s="167"/>
      <c r="AA39" s="167"/>
      <c r="AB39" s="167"/>
      <c r="AC39" s="167"/>
      <c r="AD39" s="167"/>
      <c r="AE39" s="167"/>
      <c r="AF39" s="167"/>
      <c r="AG39" s="167"/>
      <c r="AH39" s="167"/>
      <c r="AI39" s="167"/>
      <c r="AJ39" s="167"/>
      <c r="AK39" s="167"/>
      <c r="AL39" s="167"/>
      <c r="AM39" s="167"/>
      <c r="AN39" s="167"/>
      <c r="AO39" s="167"/>
      <c r="AP39" s="167"/>
      <c r="AQ39" s="167"/>
      <c r="AR39" s="167"/>
      <c r="AS39" s="167"/>
      <c r="AT39" s="167"/>
      <c r="AU39" s="167"/>
      <c r="AV39" s="11">
        <f t="shared" si="0"/>
        <v>0</v>
      </c>
      <c r="AW39" s="44">
        <f t="shared" si="105"/>
        <v>26</v>
      </c>
      <c r="AX39" s="85"/>
      <c r="AY39" s="86"/>
      <c r="AZ39" s="87"/>
      <c r="BA39" s="26">
        <f t="shared" si="52"/>
        <v>0</v>
      </c>
      <c r="BB39" s="30">
        <f t="shared" si="53"/>
        <v>0</v>
      </c>
      <c r="BC39" s="29"/>
      <c r="BD39" s="28"/>
      <c r="BE39" s="29"/>
      <c r="BF39" s="15">
        <f t="shared" si="55"/>
        <v>0</v>
      </c>
      <c r="BG39" s="15">
        <f t="shared" si="56"/>
        <v>0</v>
      </c>
      <c r="BH39" s="15">
        <f t="shared" si="57"/>
        <v>0</v>
      </c>
      <c r="BI39" s="15">
        <f t="shared" si="58"/>
        <v>0</v>
      </c>
      <c r="BJ39" s="15">
        <f t="shared" si="59"/>
        <v>0</v>
      </c>
      <c r="BK39" s="15">
        <f t="shared" si="60"/>
        <v>0</v>
      </c>
      <c r="BL39" s="15">
        <f t="shared" si="61"/>
        <v>0</v>
      </c>
      <c r="BM39" s="15">
        <f t="shared" si="62"/>
        <v>0</v>
      </c>
      <c r="BN39" s="15">
        <f t="shared" si="63"/>
        <v>0</v>
      </c>
      <c r="BO39" s="15">
        <f t="shared" si="64"/>
        <v>0</v>
      </c>
      <c r="BP39" s="15">
        <f t="shared" si="65"/>
        <v>0</v>
      </c>
      <c r="BQ39" s="15">
        <f t="shared" si="66"/>
        <v>0</v>
      </c>
      <c r="BR39" s="15">
        <f t="shared" si="67"/>
        <v>0</v>
      </c>
      <c r="BS39" s="15">
        <f t="shared" si="68"/>
        <v>0</v>
      </c>
      <c r="BT39" s="15">
        <f t="shared" si="69"/>
        <v>0</v>
      </c>
      <c r="BU39" s="15">
        <f t="shared" si="70"/>
        <v>0</v>
      </c>
      <c r="BV39" s="15">
        <f t="shared" si="71"/>
        <v>0</v>
      </c>
      <c r="BW39" s="13"/>
      <c r="BX39" s="15">
        <f t="shared" si="72"/>
        <v>0</v>
      </c>
      <c r="BY39" s="15">
        <f t="shared" si="73"/>
        <v>0</v>
      </c>
      <c r="BZ39" s="15">
        <f t="shared" si="74"/>
        <v>0</v>
      </c>
      <c r="CA39" s="15">
        <f t="shared" si="75"/>
        <v>0</v>
      </c>
      <c r="CB39" s="15">
        <f t="shared" si="76"/>
        <v>0</v>
      </c>
      <c r="CC39" s="15">
        <f t="shared" si="77"/>
        <v>0</v>
      </c>
      <c r="CD39" s="15">
        <f t="shared" si="78"/>
        <v>0</v>
      </c>
      <c r="CE39" s="15">
        <f t="shared" si="79"/>
        <v>0</v>
      </c>
      <c r="CF39" s="15">
        <f t="shared" si="80"/>
        <v>0</v>
      </c>
      <c r="CG39" s="13"/>
      <c r="CH39" s="16">
        <f t="shared" si="81"/>
        <v>0</v>
      </c>
      <c r="CI39" s="16">
        <f t="shared" si="82"/>
        <v>0</v>
      </c>
      <c r="CJ39" s="16">
        <f t="shared" si="83"/>
        <v>0</v>
      </c>
      <c r="CK39" s="16">
        <f t="shared" si="84"/>
        <v>0</v>
      </c>
      <c r="CL39" s="16">
        <f t="shared" si="85"/>
        <v>0</v>
      </c>
      <c r="CM39" s="16">
        <f t="shared" si="86"/>
        <v>0</v>
      </c>
      <c r="CN39" s="16">
        <f t="shared" si="87"/>
        <v>0</v>
      </c>
      <c r="CO39" s="16">
        <f t="shared" si="88"/>
        <v>0</v>
      </c>
      <c r="CP39" s="16">
        <f t="shared" si="89"/>
        <v>0</v>
      </c>
      <c r="CQ39" s="16">
        <f t="shared" si="90"/>
        <v>0</v>
      </c>
      <c r="CR39" s="16">
        <f t="shared" si="91"/>
        <v>0</v>
      </c>
      <c r="CS39" s="16">
        <f t="shared" si="92"/>
        <v>0</v>
      </c>
      <c r="CT39" s="16">
        <f t="shared" si="93"/>
        <v>0</v>
      </c>
      <c r="CU39" s="16">
        <f t="shared" si="94"/>
        <v>0</v>
      </c>
      <c r="CV39" s="16">
        <f t="shared" si="95"/>
        <v>0</v>
      </c>
      <c r="CW39" s="16">
        <f t="shared" si="96"/>
        <v>0</v>
      </c>
      <c r="CX39" s="14"/>
      <c r="CY39" s="15">
        <f t="shared" si="97"/>
        <v>0</v>
      </c>
      <c r="CZ39" s="15">
        <f t="shared" si="98"/>
        <v>0</v>
      </c>
      <c r="DA39" s="15">
        <f t="shared" si="99"/>
        <v>0</v>
      </c>
      <c r="DB39" s="15">
        <f t="shared" si="100"/>
        <v>0</v>
      </c>
      <c r="DC39" s="15">
        <f t="shared" si="101"/>
        <v>0</v>
      </c>
      <c r="DD39" s="15">
        <f t="shared" si="102"/>
        <v>0</v>
      </c>
      <c r="DE39" s="15">
        <f t="shared" si="103"/>
        <v>0</v>
      </c>
      <c r="DF39" s="15">
        <f t="shared" si="104"/>
        <v>0</v>
      </c>
    </row>
    <row r="40" spans="1:110" ht="15" customHeight="1">
      <c r="A40" s="132"/>
      <c r="B40" s="131">
        <v>37</v>
      </c>
      <c r="C40" s="53"/>
      <c r="D40" s="54"/>
      <c r="E40" s="76">
        <v>80</v>
      </c>
      <c r="F40" s="76">
        <f t="shared" ref="F40:F53" si="106">E40+0</f>
        <v>80</v>
      </c>
      <c r="G40" s="54"/>
      <c r="H40" s="58"/>
      <c r="I40" s="58"/>
      <c r="J40" s="58"/>
      <c r="K40" s="58"/>
      <c r="L40" s="58"/>
      <c r="M40" s="57"/>
      <c r="N40" s="58"/>
      <c r="O40" s="58"/>
      <c r="P40" s="58"/>
      <c r="Q40" s="58"/>
      <c r="R40" s="57"/>
      <c r="S40" s="58"/>
      <c r="T40" s="58"/>
      <c r="U40" s="58"/>
      <c r="V40" s="58"/>
      <c r="W40" s="57"/>
      <c r="X40" s="58"/>
      <c r="Y40" s="58"/>
      <c r="Z40" s="58"/>
      <c r="AA40" s="58"/>
      <c r="AB40" s="57"/>
      <c r="AC40" s="58"/>
      <c r="AD40" s="58"/>
      <c r="AE40" s="58"/>
      <c r="AF40" s="58"/>
      <c r="AG40" s="57"/>
      <c r="AH40" s="58"/>
      <c r="AI40" s="58"/>
      <c r="AJ40" s="58"/>
      <c r="AK40" s="58"/>
      <c r="AL40" s="57"/>
      <c r="AM40" s="58"/>
      <c r="AN40" s="58"/>
      <c r="AO40" s="58"/>
      <c r="AP40" s="58"/>
      <c r="AQ40" s="57"/>
      <c r="AR40" s="58"/>
      <c r="AS40" s="58"/>
      <c r="AT40" s="58"/>
      <c r="AU40" s="58"/>
      <c r="AV40" s="11">
        <f t="shared" ref="AV40:AV53" si="107">SUM(BA40+BB40)</f>
        <v>0</v>
      </c>
      <c r="AW40" s="44">
        <f t="shared" si="105"/>
        <v>0</v>
      </c>
      <c r="AX40" s="88"/>
      <c r="AY40" s="51"/>
      <c r="AZ40" s="89"/>
      <c r="BA40" s="26">
        <f t="shared" si="52"/>
        <v>0</v>
      </c>
      <c r="BB40" s="30">
        <f t="shared" si="53"/>
        <v>0</v>
      </c>
      <c r="BC40" s="28"/>
      <c r="BD40" s="29"/>
      <c r="BE40" s="28"/>
      <c r="BF40" s="15">
        <f t="shared" si="55"/>
        <v>0</v>
      </c>
      <c r="BG40" s="15">
        <f t="shared" si="56"/>
        <v>0</v>
      </c>
      <c r="BH40" s="15">
        <f t="shared" si="57"/>
        <v>0</v>
      </c>
      <c r="BI40" s="15">
        <f t="shared" si="58"/>
        <v>0</v>
      </c>
      <c r="BJ40" s="15">
        <f t="shared" si="59"/>
        <v>0</v>
      </c>
      <c r="BK40" s="15">
        <f t="shared" si="60"/>
        <v>0</v>
      </c>
      <c r="BL40" s="15">
        <f t="shared" si="61"/>
        <v>0</v>
      </c>
      <c r="BM40" s="15">
        <f t="shared" si="62"/>
        <v>0</v>
      </c>
      <c r="BN40" s="15">
        <f t="shared" si="63"/>
        <v>0</v>
      </c>
      <c r="BO40" s="15">
        <f t="shared" si="64"/>
        <v>0</v>
      </c>
      <c r="BP40" s="15">
        <f t="shared" si="65"/>
        <v>0</v>
      </c>
      <c r="BQ40" s="15">
        <f t="shared" si="66"/>
        <v>0</v>
      </c>
      <c r="BR40" s="15">
        <f t="shared" si="67"/>
        <v>0</v>
      </c>
      <c r="BS40" s="15">
        <f t="shared" si="68"/>
        <v>0</v>
      </c>
      <c r="BT40" s="15">
        <f t="shared" si="69"/>
        <v>0</v>
      </c>
      <c r="BU40" s="15">
        <f t="shared" si="70"/>
        <v>0</v>
      </c>
      <c r="BV40" s="15">
        <f t="shared" si="71"/>
        <v>0</v>
      </c>
      <c r="BW40" s="13"/>
      <c r="BX40" s="15">
        <f t="shared" si="72"/>
        <v>0</v>
      </c>
      <c r="BY40" s="15">
        <f t="shared" si="73"/>
        <v>0</v>
      </c>
      <c r="BZ40" s="15">
        <f t="shared" si="74"/>
        <v>0</v>
      </c>
      <c r="CA40" s="15">
        <f t="shared" si="75"/>
        <v>0</v>
      </c>
      <c r="CB40" s="15">
        <f t="shared" si="76"/>
        <v>0</v>
      </c>
      <c r="CC40" s="15">
        <f t="shared" si="77"/>
        <v>0</v>
      </c>
      <c r="CD40" s="15">
        <f t="shared" si="78"/>
        <v>0</v>
      </c>
      <c r="CE40" s="15">
        <f t="shared" si="79"/>
        <v>0</v>
      </c>
      <c r="CF40" s="15">
        <f t="shared" si="80"/>
        <v>0</v>
      </c>
      <c r="CG40" s="13"/>
      <c r="CH40" s="16">
        <f t="shared" si="81"/>
        <v>0</v>
      </c>
      <c r="CI40" s="16">
        <f t="shared" si="82"/>
        <v>0</v>
      </c>
      <c r="CJ40" s="16">
        <f t="shared" si="83"/>
        <v>0</v>
      </c>
      <c r="CK40" s="16">
        <f t="shared" si="84"/>
        <v>0</v>
      </c>
      <c r="CL40" s="16">
        <f t="shared" si="85"/>
        <v>0</v>
      </c>
      <c r="CM40" s="16">
        <f t="shared" si="86"/>
        <v>0</v>
      </c>
      <c r="CN40" s="16">
        <f t="shared" si="87"/>
        <v>0</v>
      </c>
      <c r="CO40" s="16">
        <f t="shared" si="88"/>
        <v>0</v>
      </c>
      <c r="CP40" s="16">
        <f t="shared" si="89"/>
        <v>0</v>
      </c>
      <c r="CQ40" s="16">
        <f t="shared" si="90"/>
        <v>0</v>
      </c>
      <c r="CR40" s="16">
        <f t="shared" si="91"/>
        <v>0</v>
      </c>
      <c r="CS40" s="16">
        <f t="shared" si="92"/>
        <v>0</v>
      </c>
      <c r="CT40" s="16">
        <f t="shared" si="93"/>
        <v>0</v>
      </c>
      <c r="CU40" s="16">
        <f t="shared" si="94"/>
        <v>0</v>
      </c>
      <c r="CV40" s="16">
        <f t="shared" si="95"/>
        <v>0</v>
      </c>
      <c r="CW40" s="16">
        <f t="shared" si="96"/>
        <v>0</v>
      </c>
      <c r="CX40" s="14"/>
      <c r="CY40" s="15">
        <f t="shared" si="97"/>
        <v>0</v>
      </c>
      <c r="CZ40" s="15">
        <f t="shared" si="98"/>
        <v>0</v>
      </c>
      <c r="DA40" s="15">
        <f t="shared" si="99"/>
        <v>0</v>
      </c>
      <c r="DB40" s="15">
        <f t="shared" si="100"/>
        <v>0</v>
      </c>
      <c r="DC40" s="15">
        <f t="shared" si="101"/>
        <v>0</v>
      </c>
      <c r="DD40" s="15">
        <f t="shared" si="102"/>
        <v>0</v>
      </c>
      <c r="DE40" s="15">
        <f t="shared" si="103"/>
        <v>0</v>
      </c>
      <c r="DF40" s="15">
        <f t="shared" si="104"/>
        <v>0</v>
      </c>
    </row>
    <row r="41" spans="1:110" ht="15" customHeight="1">
      <c r="A41" s="132"/>
      <c r="B41" s="131">
        <v>38</v>
      </c>
      <c r="C41" s="53"/>
      <c r="D41" s="54"/>
      <c r="E41" s="76">
        <v>80</v>
      </c>
      <c r="F41" s="76">
        <f t="shared" si="106"/>
        <v>80</v>
      </c>
      <c r="G41" s="54"/>
      <c r="H41" s="58"/>
      <c r="I41" s="58"/>
      <c r="J41" s="58"/>
      <c r="K41" s="58"/>
      <c r="L41" s="58"/>
      <c r="M41" s="56"/>
      <c r="N41" s="50"/>
      <c r="O41" s="50"/>
      <c r="P41" s="50"/>
      <c r="Q41" s="60"/>
      <c r="R41" s="58"/>
      <c r="S41" s="58"/>
      <c r="T41" s="58"/>
      <c r="U41" s="58"/>
      <c r="V41" s="58"/>
      <c r="W41" s="59"/>
      <c r="X41" s="50"/>
      <c r="Y41" s="50"/>
      <c r="Z41" s="50"/>
      <c r="AA41" s="60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8"/>
      <c r="AT41" s="58"/>
      <c r="AU41" s="58"/>
      <c r="AV41" s="11">
        <f t="shared" si="107"/>
        <v>0</v>
      </c>
      <c r="AW41" s="44">
        <f t="shared" si="105"/>
        <v>0</v>
      </c>
      <c r="AX41" s="85"/>
      <c r="AY41" s="86"/>
      <c r="AZ41" s="87"/>
      <c r="BA41" s="26">
        <f t="shared" si="52"/>
        <v>0</v>
      </c>
      <c r="BB41" s="30">
        <f t="shared" si="53"/>
        <v>0</v>
      </c>
      <c r="BC41" s="29"/>
      <c r="BD41" s="28"/>
      <c r="BE41" s="29"/>
      <c r="BF41" s="15">
        <f t="shared" si="55"/>
        <v>0</v>
      </c>
      <c r="BG41" s="15">
        <f t="shared" si="56"/>
        <v>0</v>
      </c>
      <c r="BH41" s="15">
        <f t="shared" si="57"/>
        <v>0</v>
      </c>
      <c r="BI41" s="15">
        <f t="shared" si="58"/>
        <v>0</v>
      </c>
      <c r="BJ41" s="15">
        <f t="shared" si="59"/>
        <v>0</v>
      </c>
      <c r="BK41" s="15">
        <f t="shared" si="60"/>
        <v>0</v>
      </c>
      <c r="BL41" s="15">
        <f t="shared" si="61"/>
        <v>0</v>
      </c>
      <c r="BM41" s="15">
        <f t="shared" si="62"/>
        <v>0</v>
      </c>
      <c r="BN41" s="15">
        <f t="shared" si="63"/>
        <v>0</v>
      </c>
      <c r="BO41" s="15">
        <f t="shared" si="64"/>
        <v>0</v>
      </c>
      <c r="BP41" s="15">
        <f t="shared" si="65"/>
        <v>0</v>
      </c>
      <c r="BQ41" s="15">
        <f t="shared" si="66"/>
        <v>0</v>
      </c>
      <c r="BR41" s="15">
        <f t="shared" si="67"/>
        <v>0</v>
      </c>
      <c r="BS41" s="15">
        <f t="shared" si="68"/>
        <v>0</v>
      </c>
      <c r="BT41" s="15">
        <f t="shared" si="69"/>
        <v>0</v>
      </c>
      <c r="BU41" s="15">
        <f t="shared" si="70"/>
        <v>0</v>
      </c>
      <c r="BV41" s="15">
        <f t="shared" si="71"/>
        <v>0</v>
      </c>
      <c r="BW41" s="13"/>
      <c r="BX41" s="15">
        <f t="shared" si="72"/>
        <v>0</v>
      </c>
      <c r="BY41" s="15">
        <f t="shared" si="73"/>
        <v>0</v>
      </c>
      <c r="BZ41" s="15">
        <f t="shared" si="74"/>
        <v>0</v>
      </c>
      <c r="CA41" s="15">
        <f t="shared" si="75"/>
        <v>0</v>
      </c>
      <c r="CB41" s="15">
        <f t="shared" si="76"/>
        <v>0</v>
      </c>
      <c r="CC41" s="15">
        <f t="shared" si="77"/>
        <v>0</v>
      </c>
      <c r="CD41" s="15">
        <f t="shared" si="78"/>
        <v>0</v>
      </c>
      <c r="CE41" s="15">
        <f t="shared" si="79"/>
        <v>0</v>
      </c>
      <c r="CF41" s="15">
        <f t="shared" si="80"/>
        <v>0</v>
      </c>
      <c r="CG41" s="13"/>
      <c r="CH41" s="16">
        <f t="shared" si="81"/>
        <v>0</v>
      </c>
      <c r="CI41" s="16">
        <f t="shared" si="82"/>
        <v>0</v>
      </c>
      <c r="CJ41" s="16">
        <f t="shared" si="83"/>
        <v>0</v>
      </c>
      <c r="CK41" s="16">
        <f t="shared" si="84"/>
        <v>0</v>
      </c>
      <c r="CL41" s="16">
        <f t="shared" si="85"/>
        <v>0</v>
      </c>
      <c r="CM41" s="16">
        <f t="shared" si="86"/>
        <v>0</v>
      </c>
      <c r="CN41" s="16">
        <f t="shared" si="87"/>
        <v>0</v>
      </c>
      <c r="CO41" s="16">
        <f t="shared" si="88"/>
        <v>0</v>
      </c>
      <c r="CP41" s="16">
        <f t="shared" si="89"/>
        <v>0</v>
      </c>
      <c r="CQ41" s="16">
        <f t="shared" si="90"/>
        <v>0</v>
      </c>
      <c r="CR41" s="16">
        <f t="shared" si="91"/>
        <v>0</v>
      </c>
      <c r="CS41" s="16">
        <f t="shared" si="92"/>
        <v>0</v>
      </c>
      <c r="CT41" s="16">
        <f t="shared" si="93"/>
        <v>0</v>
      </c>
      <c r="CU41" s="16">
        <f t="shared" si="94"/>
        <v>0</v>
      </c>
      <c r="CV41" s="16">
        <f t="shared" si="95"/>
        <v>0</v>
      </c>
      <c r="CW41" s="16">
        <f t="shared" si="96"/>
        <v>0</v>
      </c>
      <c r="CX41" s="14"/>
      <c r="CY41" s="15">
        <f t="shared" si="97"/>
        <v>0</v>
      </c>
      <c r="CZ41" s="15">
        <f t="shared" si="98"/>
        <v>0</v>
      </c>
      <c r="DA41" s="15">
        <f t="shared" si="99"/>
        <v>0</v>
      </c>
      <c r="DB41" s="15">
        <f t="shared" si="100"/>
        <v>0</v>
      </c>
      <c r="DC41" s="15">
        <f t="shared" si="101"/>
        <v>0</v>
      </c>
      <c r="DD41" s="15">
        <f t="shared" si="102"/>
        <v>0</v>
      </c>
      <c r="DE41" s="15">
        <f t="shared" si="103"/>
        <v>0</v>
      </c>
      <c r="DF41" s="15">
        <f t="shared" si="104"/>
        <v>0</v>
      </c>
    </row>
    <row r="42" spans="1:110" ht="15" customHeight="1">
      <c r="A42" s="132"/>
      <c r="B42" s="131">
        <v>39</v>
      </c>
      <c r="C42" s="53"/>
      <c r="D42" s="54"/>
      <c r="E42" s="76">
        <v>80</v>
      </c>
      <c r="F42" s="76">
        <f t="shared" si="106"/>
        <v>80</v>
      </c>
      <c r="G42" s="54"/>
      <c r="H42" s="58"/>
      <c r="I42" s="58"/>
      <c r="J42" s="58"/>
      <c r="K42" s="58"/>
      <c r="L42" s="58"/>
      <c r="M42" s="56"/>
      <c r="N42" s="50"/>
      <c r="O42" s="50"/>
      <c r="P42" s="50"/>
      <c r="Q42" s="60"/>
      <c r="R42" s="58"/>
      <c r="S42" s="58"/>
      <c r="T42" s="58"/>
      <c r="U42" s="58"/>
      <c r="V42" s="58"/>
      <c r="W42" s="59"/>
      <c r="X42" s="50"/>
      <c r="Y42" s="50"/>
      <c r="Z42" s="50"/>
      <c r="AA42" s="60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11">
        <f t="shared" si="107"/>
        <v>0</v>
      </c>
      <c r="AW42" s="44">
        <f t="shared" si="105"/>
        <v>0</v>
      </c>
      <c r="AX42" s="88"/>
      <c r="AY42" s="51"/>
      <c r="AZ42" s="89"/>
      <c r="BA42" s="26">
        <f t="shared" si="52"/>
        <v>0</v>
      </c>
      <c r="BB42" s="30">
        <f t="shared" si="53"/>
        <v>0</v>
      </c>
      <c r="BC42" s="28"/>
      <c r="BD42" s="29"/>
      <c r="BE42" s="28"/>
      <c r="BF42" s="15">
        <f t="shared" si="55"/>
        <v>0</v>
      </c>
      <c r="BG42" s="15">
        <f t="shared" si="56"/>
        <v>0</v>
      </c>
      <c r="BH42" s="15">
        <f t="shared" si="57"/>
        <v>0</v>
      </c>
      <c r="BI42" s="15">
        <f t="shared" si="58"/>
        <v>0</v>
      </c>
      <c r="BJ42" s="15">
        <f t="shared" si="59"/>
        <v>0</v>
      </c>
      <c r="BK42" s="15">
        <f t="shared" si="60"/>
        <v>0</v>
      </c>
      <c r="BL42" s="15">
        <f t="shared" si="61"/>
        <v>0</v>
      </c>
      <c r="BM42" s="15">
        <f t="shared" si="62"/>
        <v>0</v>
      </c>
      <c r="BN42" s="15">
        <f t="shared" si="63"/>
        <v>0</v>
      </c>
      <c r="BO42" s="15">
        <f t="shared" si="64"/>
        <v>0</v>
      </c>
      <c r="BP42" s="15">
        <f t="shared" si="65"/>
        <v>0</v>
      </c>
      <c r="BQ42" s="15">
        <f t="shared" si="66"/>
        <v>0</v>
      </c>
      <c r="BR42" s="15">
        <f t="shared" si="67"/>
        <v>0</v>
      </c>
      <c r="BS42" s="15">
        <f t="shared" si="68"/>
        <v>0</v>
      </c>
      <c r="BT42" s="15">
        <f t="shared" si="69"/>
        <v>0</v>
      </c>
      <c r="BU42" s="15">
        <f t="shared" si="70"/>
        <v>0</v>
      </c>
      <c r="BV42" s="15">
        <f t="shared" si="71"/>
        <v>0</v>
      </c>
      <c r="BW42" s="13"/>
      <c r="BX42" s="15">
        <f t="shared" si="72"/>
        <v>0</v>
      </c>
      <c r="BY42" s="15">
        <f t="shared" si="73"/>
        <v>0</v>
      </c>
      <c r="BZ42" s="15">
        <f t="shared" si="74"/>
        <v>0</v>
      </c>
      <c r="CA42" s="15">
        <f t="shared" si="75"/>
        <v>0</v>
      </c>
      <c r="CB42" s="15">
        <f t="shared" si="76"/>
        <v>0</v>
      </c>
      <c r="CC42" s="15">
        <f t="shared" si="77"/>
        <v>0</v>
      </c>
      <c r="CD42" s="15">
        <f t="shared" si="78"/>
        <v>0</v>
      </c>
      <c r="CE42" s="15">
        <f t="shared" si="79"/>
        <v>0</v>
      </c>
      <c r="CF42" s="15">
        <f t="shared" si="80"/>
        <v>0</v>
      </c>
      <c r="CG42" s="13"/>
      <c r="CH42" s="16">
        <f t="shared" si="81"/>
        <v>0</v>
      </c>
      <c r="CI42" s="16">
        <f t="shared" si="82"/>
        <v>0</v>
      </c>
      <c r="CJ42" s="16">
        <f t="shared" si="83"/>
        <v>0</v>
      </c>
      <c r="CK42" s="16">
        <f t="shared" si="84"/>
        <v>0</v>
      </c>
      <c r="CL42" s="16">
        <f t="shared" si="85"/>
        <v>0</v>
      </c>
      <c r="CM42" s="16">
        <f t="shared" si="86"/>
        <v>0</v>
      </c>
      <c r="CN42" s="16">
        <f t="shared" si="87"/>
        <v>0</v>
      </c>
      <c r="CO42" s="16">
        <f t="shared" si="88"/>
        <v>0</v>
      </c>
      <c r="CP42" s="16">
        <f t="shared" si="89"/>
        <v>0</v>
      </c>
      <c r="CQ42" s="16">
        <f t="shared" si="90"/>
        <v>0</v>
      </c>
      <c r="CR42" s="16">
        <f t="shared" si="91"/>
        <v>0</v>
      </c>
      <c r="CS42" s="16">
        <f t="shared" si="92"/>
        <v>0</v>
      </c>
      <c r="CT42" s="16">
        <f t="shared" si="93"/>
        <v>0</v>
      </c>
      <c r="CU42" s="16">
        <f t="shared" si="94"/>
        <v>0</v>
      </c>
      <c r="CV42" s="16">
        <f t="shared" si="95"/>
        <v>0</v>
      </c>
      <c r="CW42" s="16">
        <f t="shared" si="96"/>
        <v>0</v>
      </c>
      <c r="CX42" s="14"/>
      <c r="CY42" s="15">
        <f t="shared" si="97"/>
        <v>0</v>
      </c>
      <c r="CZ42" s="15">
        <f t="shared" si="98"/>
        <v>0</v>
      </c>
      <c r="DA42" s="15">
        <f t="shared" si="99"/>
        <v>0</v>
      </c>
      <c r="DB42" s="15">
        <f t="shared" si="100"/>
        <v>0</v>
      </c>
      <c r="DC42" s="15">
        <f t="shared" si="101"/>
        <v>0</v>
      </c>
      <c r="DD42" s="15">
        <f t="shared" si="102"/>
        <v>0</v>
      </c>
      <c r="DE42" s="15">
        <f t="shared" si="103"/>
        <v>0</v>
      </c>
      <c r="DF42" s="15">
        <f t="shared" si="104"/>
        <v>0</v>
      </c>
    </row>
    <row r="43" spans="1:110" ht="15" customHeight="1">
      <c r="A43" s="132"/>
      <c r="B43" s="131">
        <v>40</v>
      </c>
      <c r="C43" s="53"/>
      <c r="D43" s="54"/>
      <c r="E43" s="76">
        <v>80</v>
      </c>
      <c r="F43" s="76">
        <f t="shared" si="106"/>
        <v>80</v>
      </c>
      <c r="G43" s="54"/>
      <c r="H43" s="58"/>
      <c r="I43" s="58"/>
      <c r="J43" s="58"/>
      <c r="K43" s="58"/>
      <c r="L43" s="58"/>
      <c r="M43" s="56"/>
      <c r="N43" s="50"/>
      <c r="O43" s="50"/>
      <c r="P43" s="50"/>
      <c r="Q43" s="60"/>
      <c r="R43" s="58"/>
      <c r="S43" s="58"/>
      <c r="T43" s="58"/>
      <c r="U43" s="58"/>
      <c r="V43" s="58"/>
      <c r="W43" s="59"/>
      <c r="X43" s="50"/>
      <c r="Y43" s="50"/>
      <c r="Z43" s="50"/>
      <c r="AA43" s="60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11">
        <f t="shared" si="107"/>
        <v>0</v>
      </c>
      <c r="AW43" s="44">
        <f t="shared" si="105"/>
        <v>0</v>
      </c>
      <c r="AX43" s="85"/>
      <c r="AY43" s="86"/>
      <c r="AZ43" s="87"/>
      <c r="BA43" s="26">
        <f t="shared" si="52"/>
        <v>0</v>
      </c>
      <c r="BB43" s="30">
        <f t="shared" si="53"/>
        <v>0</v>
      </c>
      <c r="BC43" s="29"/>
      <c r="BD43" s="28"/>
      <c r="BE43" s="29"/>
      <c r="BF43" s="15">
        <f t="shared" si="55"/>
        <v>0</v>
      </c>
      <c r="BG43" s="15">
        <f t="shared" si="56"/>
        <v>0</v>
      </c>
      <c r="BH43" s="15">
        <f t="shared" si="57"/>
        <v>0</v>
      </c>
      <c r="BI43" s="15">
        <f t="shared" si="58"/>
        <v>0</v>
      </c>
      <c r="BJ43" s="15">
        <f t="shared" si="59"/>
        <v>0</v>
      </c>
      <c r="BK43" s="15">
        <f t="shared" si="60"/>
        <v>0</v>
      </c>
      <c r="BL43" s="15">
        <f t="shared" si="61"/>
        <v>0</v>
      </c>
      <c r="BM43" s="15">
        <f t="shared" si="62"/>
        <v>0</v>
      </c>
      <c r="BN43" s="15">
        <f t="shared" si="63"/>
        <v>0</v>
      </c>
      <c r="BO43" s="15">
        <f t="shared" si="64"/>
        <v>0</v>
      </c>
      <c r="BP43" s="15">
        <f t="shared" si="65"/>
        <v>0</v>
      </c>
      <c r="BQ43" s="15">
        <f t="shared" si="66"/>
        <v>0</v>
      </c>
      <c r="BR43" s="15">
        <f t="shared" si="67"/>
        <v>0</v>
      </c>
      <c r="BS43" s="15">
        <f t="shared" si="68"/>
        <v>0</v>
      </c>
      <c r="BT43" s="15">
        <f t="shared" si="69"/>
        <v>0</v>
      </c>
      <c r="BU43" s="15">
        <f t="shared" si="70"/>
        <v>0</v>
      </c>
      <c r="BV43" s="15">
        <f t="shared" si="71"/>
        <v>0</v>
      </c>
      <c r="BW43" s="13"/>
      <c r="BX43" s="15">
        <f t="shared" si="72"/>
        <v>0</v>
      </c>
      <c r="BY43" s="15">
        <f t="shared" si="73"/>
        <v>0</v>
      </c>
      <c r="BZ43" s="15">
        <f t="shared" si="74"/>
        <v>0</v>
      </c>
      <c r="CA43" s="15">
        <f t="shared" si="75"/>
        <v>0</v>
      </c>
      <c r="CB43" s="15">
        <f t="shared" si="76"/>
        <v>0</v>
      </c>
      <c r="CC43" s="15">
        <f t="shared" si="77"/>
        <v>0</v>
      </c>
      <c r="CD43" s="15">
        <f t="shared" si="78"/>
        <v>0</v>
      </c>
      <c r="CE43" s="15">
        <f t="shared" si="79"/>
        <v>0</v>
      </c>
      <c r="CF43" s="15">
        <f t="shared" si="80"/>
        <v>0</v>
      </c>
      <c r="CG43" s="13"/>
      <c r="CH43" s="16">
        <f t="shared" si="81"/>
        <v>0</v>
      </c>
      <c r="CI43" s="16">
        <f t="shared" si="82"/>
        <v>0</v>
      </c>
      <c r="CJ43" s="16">
        <f t="shared" si="83"/>
        <v>0</v>
      </c>
      <c r="CK43" s="16">
        <f t="shared" si="84"/>
        <v>0</v>
      </c>
      <c r="CL43" s="16">
        <f t="shared" si="85"/>
        <v>0</v>
      </c>
      <c r="CM43" s="16">
        <f t="shared" si="86"/>
        <v>0</v>
      </c>
      <c r="CN43" s="16">
        <f t="shared" si="87"/>
        <v>0</v>
      </c>
      <c r="CO43" s="16">
        <f t="shared" si="88"/>
        <v>0</v>
      </c>
      <c r="CP43" s="16">
        <f t="shared" si="89"/>
        <v>0</v>
      </c>
      <c r="CQ43" s="16">
        <f t="shared" si="90"/>
        <v>0</v>
      </c>
      <c r="CR43" s="16">
        <f t="shared" si="91"/>
        <v>0</v>
      </c>
      <c r="CS43" s="16">
        <f t="shared" si="92"/>
        <v>0</v>
      </c>
      <c r="CT43" s="16">
        <f t="shared" si="93"/>
        <v>0</v>
      </c>
      <c r="CU43" s="16">
        <f t="shared" si="94"/>
        <v>0</v>
      </c>
      <c r="CV43" s="16">
        <f t="shared" si="95"/>
        <v>0</v>
      </c>
      <c r="CW43" s="16">
        <f t="shared" si="96"/>
        <v>0</v>
      </c>
      <c r="CX43" s="14"/>
      <c r="CY43" s="15">
        <f t="shared" si="97"/>
        <v>0</v>
      </c>
      <c r="CZ43" s="15">
        <f t="shared" si="98"/>
        <v>0</v>
      </c>
      <c r="DA43" s="15">
        <f t="shared" si="99"/>
        <v>0</v>
      </c>
      <c r="DB43" s="15">
        <f t="shared" si="100"/>
        <v>0</v>
      </c>
      <c r="DC43" s="15">
        <f t="shared" si="101"/>
        <v>0</v>
      </c>
      <c r="DD43" s="15">
        <f t="shared" si="102"/>
        <v>0</v>
      </c>
      <c r="DE43" s="15">
        <f t="shared" si="103"/>
        <v>0</v>
      </c>
      <c r="DF43" s="15">
        <f t="shared" si="104"/>
        <v>0</v>
      </c>
    </row>
    <row r="44" spans="1:110" ht="15" customHeight="1">
      <c r="A44" s="132"/>
      <c r="B44" s="131">
        <v>41</v>
      </c>
      <c r="C44" s="53"/>
      <c r="D44" s="54"/>
      <c r="E44" s="76">
        <v>80</v>
      </c>
      <c r="F44" s="76">
        <f t="shared" si="106"/>
        <v>80</v>
      </c>
      <c r="G44" s="54"/>
      <c r="H44" s="58"/>
      <c r="I44" s="58"/>
      <c r="J44" s="58"/>
      <c r="K44" s="58"/>
      <c r="L44" s="58"/>
      <c r="M44" s="56"/>
      <c r="N44" s="50"/>
      <c r="O44" s="50"/>
      <c r="P44" s="50"/>
      <c r="Q44" s="60"/>
      <c r="R44" s="58"/>
      <c r="S44" s="58"/>
      <c r="T44" s="58"/>
      <c r="U44" s="58"/>
      <c r="V44" s="58"/>
      <c r="W44" s="59"/>
      <c r="X44" s="50"/>
      <c r="Y44" s="50"/>
      <c r="Z44" s="50"/>
      <c r="AA44" s="60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11">
        <f t="shared" si="107"/>
        <v>0</v>
      </c>
      <c r="AW44" s="44">
        <f t="shared" si="105"/>
        <v>0</v>
      </c>
      <c r="AX44" s="88"/>
      <c r="AY44" s="51"/>
      <c r="AZ44" s="89"/>
      <c r="BA44" s="26">
        <f t="shared" si="52"/>
        <v>0</v>
      </c>
      <c r="BB44" s="30">
        <f t="shared" si="53"/>
        <v>0</v>
      </c>
      <c r="BC44" s="28"/>
      <c r="BD44" s="29"/>
      <c r="BE44" s="28"/>
      <c r="BF44" s="15">
        <f t="shared" si="55"/>
        <v>0</v>
      </c>
      <c r="BG44" s="15">
        <f t="shared" si="56"/>
        <v>0</v>
      </c>
      <c r="BH44" s="15">
        <f t="shared" si="57"/>
        <v>0</v>
      </c>
      <c r="BI44" s="15">
        <f t="shared" si="58"/>
        <v>0</v>
      </c>
      <c r="BJ44" s="15">
        <f t="shared" si="59"/>
        <v>0</v>
      </c>
      <c r="BK44" s="15">
        <f t="shared" si="60"/>
        <v>0</v>
      </c>
      <c r="BL44" s="15">
        <f t="shared" si="61"/>
        <v>0</v>
      </c>
      <c r="BM44" s="15">
        <f t="shared" si="62"/>
        <v>0</v>
      </c>
      <c r="BN44" s="15">
        <f t="shared" si="63"/>
        <v>0</v>
      </c>
      <c r="BO44" s="15">
        <f t="shared" si="64"/>
        <v>0</v>
      </c>
      <c r="BP44" s="15">
        <f t="shared" si="65"/>
        <v>0</v>
      </c>
      <c r="BQ44" s="15">
        <f t="shared" si="66"/>
        <v>0</v>
      </c>
      <c r="BR44" s="15">
        <f t="shared" si="67"/>
        <v>0</v>
      </c>
      <c r="BS44" s="15">
        <f t="shared" si="68"/>
        <v>0</v>
      </c>
      <c r="BT44" s="15">
        <f t="shared" si="69"/>
        <v>0</v>
      </c>
      <c r="BU44" s="15">
        <f t="shared" si="70"/>
        <v>0</v>
      </c>
      <c r="BV44" s="15">
        <f t="shared" si="71"/>
        <v>0</v>
      </c>
      <c r="BW44" s="13"/>
      <c r="BX44" s="15">
        <f t="shared" si="72"/>
        <v>0</v>
      </c>
      <c r="BY44" s="15">
        <f t="shared" si="73"/>
        <v>0</v>
      </c>
      <c r="BZ44" s="15">
        <f t="shared" si="74"/>
        <v>0</v>
      </c>
      <c r="CA44" s="15">
        <f t="shared" si="75"/>
        <v>0</v>
      </c>
      <c r="CB44" s="15">
        <f t="shared" si="76"/>
        <v>0</v>
      </c>
      <c r="CC44" s="15">
        <f t="shared" si="77"/>
        <v>0</v>
      </c>
      <c r="CD44" s="15">
        <f t="shared" si="78"/>
        <v>0</v>
      </c>
      <c r="CE44" s="15">
        <f t="shared" si="79"/>
        <v>0</v>
      </c>
      <c r="CF44" s="15">
        <f t="shared" si="80"/>
        <v>0</v>
      </c>
      <c r="CG44" s="13"/>
      <c r="CH44" s="16">
        <f t="shared" si="81"/>
        <v>0</v>
      </c>
      <c r="CI44" s="16">
        <f t="shared" si="82"/>
        <v>0</v>
      </c>
      <c r="CJ44" s="16">
        <f t="shared" si="83"/>
        <v>0</v>
      </c>
      <c r="CK44" s="16">
        <f t="shared" si="84"/>
        <v>0</v>
      </c>
      <c r="CL44" s="16">
        <f t="shared" si="85"/>
        <v>0</v>
      </c>
      <c r="CM44" s="16">
        <f t="shared" si="86"/>
        <v>0</v>
      </c>
      <c r="CN44" s="16">
        <f t="shared" si="87"/>
        <v>0</v>
      </c>
      <c r="CO44" s="16">
        <f t="shared" si="88"/>
        <v>0</v>
      </c>
      <c r="CP44" s="16">
        <f t="shared" si="89"/>
        <v>0</v>
      </c>
      <c r="CQ44" s="16">
        <f t="shared" si="90"/>
        <v>0</v>
      </c>
      <c r="CR44" s="16">
        <f t="shared" si="91"/>
        <v>0</v>
      </c>
      <c r="CS44" s="16">
        <f t="shared" si="92"/>
        <v>0</v>
      </c>
      <c r="CT44" s="16">
        <f t="shared" si="93"/>
        <v>0</v>
      </c>
      <c r="CU44" s="16">
        <f t="shared" si="94"/>
        <v>0</v>
      </c>
      <c r="CV44" s="16">
        <f t="shared" si="95"/>
        <v>0</v>
      </c>
      <c r="CW44" s="16">
        <f t="shared" si="96"/>
        <v>0</v>
      </c>
      <c r="CX44" s="14"/>
      <c r="CY44" s="15">
        <f t="shared" si="97"/>
        <v>0</v>
      </c>
      <c r="CZ44" s="15">
        <f t="shared" si="98"/>
        <v>0</v>
      </c>
      <c r="DA44" s="15">
        <f t="shared" si="99"/>
        <v>0</v>
      </c>
      <c r="DB44" s="15">
        <f t="shared" si="100"/>
        <v>0</v>
      </c>
      <c r="DC44" s="15">
        <f t="shared" si="101"/>
        <v>0</v>
      </c>
      <c r="DD44" s="15">
        <f t="shared" si="102"/>
        <v>0</v>
      </c>
      <c r="DE44" s="15">
        <f t="shared" si="103"/>
        <v>0</v>
      </c>
      <c r="DF44" s="15">
        <f t="shared" si="104"/>
        <v>0</v>
      </c>
    </row>
    <row r="45" spans="1:110" ht="15" customHeight="1">
      <c r="A45" s="132"/>
      <c r="B45" s="131">
        <v>42</v>
      </c>
      <c r="C45" s="53"/>
      <c r="D45" s="54"/>
      <c r="E45" s="76">
        <v>80</v>
      </c>
      <c r="F45" s="76">
        <f t="shared" si="106"/>
        <v>80</v>
      </c>
      <c r="G45" s="54"/>
      <c r="H45" s="58"/>
      <c r="I45" s="58"/>
      <c r="J45" s="58"/>
      <c r="K45" s="58"/>
      <c r="L45" s="58"/>
      <c r="M45" s="56"/>
      <c r="N45" s="50"/>
      <c r="O45" s="50"/>
      <c r="P45" s="50"/>
      <c r="Q45" s="60"/>
      <c r="R45" s="58"/>
      <c r="S45" s="58"/>
      <c r="T45" s="58"/>
      <c r="U45" s="58"/>
      <c r="V45" s="58"/>
      <c r="W45" s="59"/>
      <c r="X45" s="50"/>
      <c r="Y45" s="50"/>
      <c r="Z45" s="50"/>
      <c r="AA45" s="60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11">
        <f t="shared" si="107"/>
        <v>0</v>
      </c>
      <c r="AW45" s="44">
        <f t="shared" si="105"/>
        <v>0</v>
      </c>
      <c r="AX45" s="85"/>
      <c r="AY45" s="86"/>
      <c r="AZ45" s="87"/>
      <c r="BA45" s="26">
        <f t="shared" si="52"/>
        <v>0</v>
      </c>
      <c r="BB45" s="30">
        <f t="shared" si="53"/>
        <v>0</v>
      </c>
      <c r="BC45" s="29"/>
      <c r="BD45" s="28"/>
      <c r="BE45" s="29"/>
      <c r="BF45" s="15">
        <f t="shared" si="55"/>
        <v>0</v>
      </c>
      <c r="BG45" s="15">
        <f t="shared" si="56"/>
        <v>0</v>
      </c>
      <c r="BH45" s="15">
        <f t="shared" si="57"/>
        <v>0</v>
      </c>
      <c r="BI45" s="15">
        <f t="shared" si="58"/>
        <v>0</v>
      </c>
      <c r="BJ45" s="15">
        <f t="shared" si="59"/>
        <v>0</v>
      </c>
      <c r="BK45" s="15">
        <f t="shared" si="60"/>
        <v>0</v>
      </c>
      <c r="BL45" s="15">
        <f t="shared" si="61"/>
        <v>0</v>
      </c>
      <c r="BM45" s="15">
        <f t="shared" si="62"/>
        <v>0</v>
      </c>
      <c r="BN45" s="15">
        <f t="shared" si="63"/>
        <v>0</v>
      </c>
      <c r="BO45" s="15">
        <f t="shared" si="64"/>
        <v>0</v>
      </c>
      <c r="BP45" s="15">
        <f t="shared" si="65"/>
        <v>0</v>
      </c>
      <c r="BQ45" s="15">
        <f t="shared" si="66"/>
        <v>0</v>
      </c>
      <c r="BR45" s="15">
        <f t="shared" si="67"/>
        <v>0</v>
      </c>
      <c r="BS45" s="15">
        <f t="shared" si="68"/>
        <v>0</v>
      </c>
      <c r="BT45" s="15">
        <f t="shared" si="69"/>
        <v>0</v>
      </c>
      <c r="BU45" s="15">
        <f t="shared" si="70"/>
        <v>0</v>
      </c>
      <c r="BV45" s="15">
        <f t="shared" si="71"/>
        <v>0</v>
      </c>
      <c r="BW45" s="13"/>
      <c r="BX45" s="15">
        <f t="shared" si="72"/>
        <v>0</v>
      </c>
      <c r="BY45" s="15">
        <f t="shared" si="73"/>
        <v>0</v>
      </c>
      <c r="BZ45" s="15">
        <f t="shared" si="74"/>
        <v>0</v>
      </c>
      <c r="CA45" s="15">
        <f t="shared" si="75"/>
        <v>0</v>
      </c>
      <c r="CB45" s="15">
        <f t="shared" si="76"/>
        <v>0</v>
      </c>
      <c r="CC45" s="15">
        <f t="shared" si="77"/>
        <v>0</v>
      </c>
      <c r="CD45" s="15">
        <f t="shared" si="78"/>
        <v>0</v>
      </c>
      <c r="CE45" s="15">
        <f t="shared" si="79"/>
        <v>0</v>
      </c>
      <c r="CF45" s="15">
        <f t="shared" si="80"/>
        <v>0</v>
      </c>
      <c r="CG45" s="13"/>
      <c r="CH45" s="16">
        <f t="shared" si="81"/>
        <v>0</v>
      </c>
      <c r="CI45" s="16">
        <f t="shared" si="82"/>
        <v>0</v>
      </c>
      <c r="CJ45" s="16">
        <f t="shared" si="83"/>
        <v>0</v>
      </c>
      <c r="CK45" s="16">
        <f t="shared" si="84"/>
        <v>0</v>
      </c>
      <c r="CL45" s="16">
        <f t="shared" si="85"/>
        <v>0</v>
      </c>
      <c r="CM45" s="16">
        <f t="shared" si="86"/>
        <v>0</v>
      </c>
      <c r="CN45" s="16">
        <f t="shared" si="87"/>
        <v>0</v>
      </c>
      <c r="CO45" s="16">
        <f t="shared" si="88"/>
        <v>0</v>
      </c>
      <c r="CP45" s="16">
        <f t="shared" si="89"/>
        <v>0</v>
      </c>
      <c r="CQ45" s="16">
        <f t="shared" si="90"/>
        <v>0</v>
      </c>
      <c r="CR45" s="16">
        <f t="shared" si="91"/>
        <v>0</v>
      </c>
      <c r="CS45" s="16">
        <f t="shared" si="92"/>
        <v>0</v>
      </c>
      <c r="CT45" s="16">
        <f t="shared" si="93"/>
        <v>0</v>
      </c>
      <c r="CU45" s="16">
        <f t="shared" si="94"/>
        <v>0</v>
      </c>
      <c r="CV45" s="16">
        <f t="shared" si="95"/>
        <v>0</v>
      </c>
      <c r="CW45" s="16">
        <f t="shared" si="96"/>
        <v>0</v>
      </c>
      <c r="CX45" s="14"/>
      <c r="CY45" s="15">
        <f t="shared" si="97"/>
        <v>0</v>
      </c>
      <c r="CZ45" s="15">
        <f t="shared" si="98"/>
        <v>0</v>
      </c>
      <c r="DA45" s="15">
        <f t="shared" si="99"/>
        <v>0</v>
      </c>
      <c r="DB45" s="15">
        <f t="shared" si="100"/>
        <v>0</v>
      </c>
      <c r="DC45" s="15">
        <f t="shared" si="101"/>
        <v>0</v>
      </c>
      <c r="DD45" s="15">
        <f t="shared" si="102"/>
        <v>0</v>
      </c>
      <c r="DE45" s="15">
        <f t="shared" si="103"/>
        <v>0</v>
      </c>
      <c r="DF45" s="15">
        <f t="shared" si="104"/>
        <v>0</v>
      </c>
    </row>
    <row r="46" spans="1:110" ht="15" customHeight="1">
      <c r="A46" s="132"/>
      <c r="B46" s="131">
        <v>43</v>
      </c>
      <c r="C46" s="53"/>
      <c r="D46" s="54"/>
      <c r="E46" s="76">
        <v>80</v>
      </c>
      <c r="F46" s="76">
        <f t="shared" si="106"/>
        <v>80</v>
      </c>
      <c r="G46" s="54"/>
      <c r="H46" s="58"/>
      <c r="I46" s="58"/>
      <c r="J46" s="58"/>
      <c r="K46" s="58"/>
      <c r="L46" s="58"/>
      <c r="M46" s="56"/>
      <c r="N46" s="50"/>
      <c r="O46" s="50"/>
      <c r="P46" s="50"/>
      <c r="Q46" s="60"/>
      <c r="R46" s="58"/>
      <c r="S46" s="58"/>
      <c r="T46" s="58"/>
      <c r="U46" s="58"/>
      <c r="V46" s="58"/>
      <c r="W46" s="59"/>
      <c r="X46" s="50"/>
      <c r="Y46" s="50"/>
      <c r="Z46" s="50"/>
      <c r="AA46" s="60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11">
        <f t="shared" si="107"/>
        <v>0</v>
      </c>
      <c r="AW46" s="44">
        <f t="shared" si="105"/>
        <v>0</v>
      </c>
      <c r="AX46" s="88"/>
      <c r="AY46" s="51"/>
      <c r="AZ46" s="89"/>
      <c r="BA46" s="26">
        <f t="shared" si="52"/>
        <v>0</v>
      </c>
      <c r="BB46" s="30">
        <f t="shared" si="53"/>
        <v>0</v>
      </c>
      <c r="BC46" s="28"/>
      <c r="BD46" s="29"/>
      <c r="BE46" s="28"/>
      <c r="BF46" s="15">
        <f t="shared" si="55"/>
        <v>0</v>
      </c>
      <c r="BG46" s="15">
        <f t="shared" si="56"/>
        <v>0</v>
      </c>
      <c r="BH46" s="15">
        <f t="shared" si="57"/>
        <v>0</v>
      </c>
      <c r="BI46" s="15">
        <f t="shared" si="58"/>
        <v>0</v>
      </c>
      <c r="BJ46" s="15">
        <f t="shared" si="59"/>
        <v>0</v>
      </c>
      <c r="BK46" s="15">
        <f t="shared" si="60"/>
        <v>0</v>
      </c>
      <c r="BL46" s="15">
        <f t="shared" si="61"/>
        <v>0</v>
      </c>
      <c r="BM46" s="15">
        <f t="shared" si="62"/>
        <v>0</v>
      </c>
      <c r="BN46" s="15">
        <f t="shared" si="63"/>
        <v>0</v>
      </c>
      <c r="BO46" s="15">
        <f t="shared" si="64"/>
        <v>0</v>
      </c>
      <c r="BP46" s="15">
        <f t="shared" si="65"/>
        <v>0</v>
      </c>
      <c r="BQ46" s="15">
        <f t="shared" si="66"/>
        <v>0</v>
      </c>
      <c r="BR46" s="15">
        <f t="shared" si="67"/>
        <v>0</v>
      </c>
      <c r="BS46" s="15">
        <f t="shared" si="68"/>
        <v>0</v>
      </c>
      <c r="BT46" s="15">
        <f t="shared" si="69"/>
        <v>0</v>
      </c>
      <c r="BU46" s="15">
        <f t="shared" si="70"/>
        <v>0</v>
      </c>
      <c r="BV46" s="15">
        <f t="shared" si="71"/>
        <v>0</v>
      </c>
      <c r="BW46" s="13"/>
      <c r="BX46" s="15">
        <f t="shared" si="72"/>
        <v>0</v>
      </c>
      <c r="BY46" s="15">
        <f t="shared" si="73"/>
        <v>0</v>
      </c>
      <c r="BZ46" s="15">
        <f t="shared" si="74"/>
        <v>0</v>
      </c>
      <c r="CA46" s="15">
        <f t="shared" si="75"/>
        <v>0</v>
      </c>
      <c r="CB46" s="15">
        <f t="shared" si="76"/>
        <v>0</v>
      </c>
      <c r="CC46" s="15">
        <f t="shared" si="77"/>
        <v>0</v>
      </c>
      <c r="CD46" s="15">
        <f t="shared" si="78"/>
        <v>0</v>
      </c>
      <c r="CE46" s="15">
        <f t="shared" si="79"/>
        <v>0</v>
      </c>
      <c r="CF46" s="15">
        <f t="shared" si="80"/>
        <v>0</v>
      </c>
      <c r="CG46" s="13"/>
      <c r="CH46" s="16">
        <f t="shared" si="81"/>
        <v>0</v>
      </c>
      <c r="CI46" s="16">
        <f t="shared" si="82"/>
        <v>0</v>
      </c>
      <c r="CJ46" s="16">
        <f t="shared" si="83"/>
        <v>0</v>
      </c>
      <c r="CK46" s="16">
        <f t="shared" si="84"/>
        <v>0</v>
      </c>
      <c r="CL46" s="16">
        <f t="shared" si="85"/>
        <v>0</v>
      </c>
      <c r="CM46" s="16">
        <f t="shared" si="86"/>
        <v>0</v>
      </c>
      <c r="CN46" s="16">
        <f t="shared" si="87"/>
        <v>0</v>
      </c>
      <c r="CO46" s="16">
        <f t="shared" si="88"/>
        <v>0</v>
      </c>
      <c r="CP46" s="16">
        <f t="shared" si="89"/>
        <v>0</v>
      </c>
      <c r="CQ46" s="16">
        <f t="shared" si="90"/>
        <v>0</v>
      </c>
      <c r="CR46" s="16">
        <f t="shared" si="91"/>
        <v>0</v>
      </c>
      <c r="CS46" s="16">
        <f t="shared" si="92"/>
        <v>0</v>
      </c>
      <c r="CT46" s="16">
        <f t="shared" si="93"/>
        <v>0</v>
      </c>
      <c r="CU46" s="16">
        <f t="shared" si="94"/>
        <v>0</v>
      </c>
      <c r="CV46" s="16">
        <f t="shared" si="95"/>
        <v>0</v>
      </c>
      <c r="CW46" s="16">
        <f t="shared" si="96"/>
        <v>0</v>
      </c>
      <c r="CX46" s="14"/>
      <c r="CY46" s="15">
        <f t="shared" si="97"/>
        <v>0</v>
      </c>
      <c r="CZ46" s="15">
        <f t="shared" si="98"/>
        <v>0</v>
      </c>
      <c r="DA46" s="15">
        <f t="shared" si="99"/>
        <v>0</v>
      </c>
      <c r="DB46" s="15">
        <f t="shared" si="100"/>
        <v>0</v>
      </c>
      <c r="DC46" s="15">
        <f t="shared" si="101"/>
        <v>0</v>
      </c>
      <c r="DD46" s="15">
        <f t="shared" si="102"/>
        <v>0</v>
      </c>
      <c r="DE46" s="15">
        <f t="shared" si="103"/>
        <v>0</v>
      </c>
      <c r="DF46" s="15">
        <f t="shared" si="104"/>
        <v>0</v>
      </c>
    </row>
    <row r="47" spans="1:110" ht="15" customHeight="1">
      <c r="A47" s="132"/>
      <c r="B47" s="131">
        <v>44</v>
      </c>
      <c r="C47" s="53"/>
      <c r="D47" s="54"/>
      <c r="E47" s="76">
        <v>80</v>
      </c>
      <c r="F47" s="76">
        <f t="shared" si="106"/>
        <v>80</v>
      </c>
      <c r="G47" s="54"/>
      <c r="H47" s="58"/>
      <c r="I47" s="58"/>
      <c r="J47" s="58"/>
      <c r="K47" s="58"/>
      <c r="L47" s="58"/>
      <c r="M47" s="56"/>
      <c r="N47" s="50"/>
      <c r="O47" s="50"/>
      <c r="P47" s="50"/>
      <c r="Q47" s="60"/>
      <c r="R47" s="58"/>
      <c r="S47" s="58"/>
      <c r="T47" s="58"/>
      <c r="U47" s="58"/>
      <c r="V47" s="58"/>
      <c r="W47" s="59"/>
      <c r="X47" s="50"/>
      <c r="Y47" s="50"/>
      <c r="Z47" s="50"/>
      <c r="AA47" s="60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11">
        <f t="shared" si="107"/>
        <v>0</v>
      </c>
      <c r="AW47" s="44">
        <f t="shared" si="105"/>
        <v>0</v>
      </c>
      <c r="AX47" s="85"/>
      <c r="AY47" s="86"/>
      <c r="AZ47" s="87"/>
      <c r="BA47" s="26">
        <f t="shared" si="52"/>
        <v>0</v>
      </c>
      <c r="BB47" s="30">
        <f t="shared" si="53"/>
        <v>0</v>
      </c>
      <c r="BC47" s="29"/>
      <c r="BD47" s="28"/>
      <c r="BE47" s="29"/>
      <c r="BF47" s="15">
        <f t="shared" si="55"/>
        <v>0</v>
      </c>
      <c r="BG47" s="15">
        <f t="shared" si="56"/>
        <v>0</v>
      </c>
      <c r="BH47" s="15">
        <f t="shared" si="57"/>
        <v>0</v>
      </c>
      <c r="BI47" s="15">
        <f t="shared" si="58"/>
        <v>0</v>
      </c>
      <c r="BJ47" s="15">
        <f t="shared" si="59"/>
        <v>0</v>
      </c>
      <c r="BK47" s="15">
        <f t="shared" si="60"/>
        <v>0</v>
      </c>
      <c r="BL47" s="15">
        <f t="shared" si="61"/>
        <v>0</v>
      </c>
      <c r="BM47" s="15">
        <f t="shared" si="62"/>
        <v>0</v>
      </c>
      <c r="BN47" s="15">
        <f t="shared" si="63"/>
        <v>0</v>
      </c>
      <c r="BO47" s="15">
        <f t="shared" si="64"/>
        <v>0</v>
      </c>
      <c r="BP47" s="15">
        <f t="shared" si="65"/>
        <v>0</v>
      </c>
      <c r="BQ47" s="15">
        <f t="shared" si="66"/>
        <v>0</v>
      </c>
      <c r="BR47" s="15">
        <f t="shared" si="67"/>
        <v>0</v>
      </c>
      <c r="BS47" s="15">
        <f t="shared" si="68"/>
        <v>0</v>
      </c>
      <c r="BT47" s="15">
        <f t="shared" si="69"/>
        <v>0</v>
      </c>
      <c r="BU47" s="15">
        <f t="shared" si="70"/>
        <v>0</v>
      </c>
      <c r="BV47" s="15">
        <f t="shared" si="71"/>
        <v>0</v>
      </c>
      <c r="BW47" s="13"/>
      <c r="BX47" s="15">
        <f t="shared" si="72"/>
        <v>0</v>
      </c>
      <c r="BY47" s="15">
        <f t="shared" si="73"/>
        <v>0</v>
      </c>
      <c r="BZ47" s="15">
        <f t="shared" si="74"/>
        <v>0</v>
      </c>
      <c r="CA47" s="15">
        <f t="shared" si="75"/>
        <v>0</v>
      </c>
      <c r="CB47" s="15">
        <f t="shared" si="76"/>
        <v>0</v>
      </c>
      <c r="CC47" s="15">
        <f t="shared" si="77"/>
        <v>0</v>
      </c>
      <c r="CD47" s="15">
        <f t="shared" si="78"/>
        <v>0</v>
      </c>
      <c r="CE47" s="15">
        <f t="shared" si="79"/>
        <v>0</v>
      </c>
      <c r="CF47" s="15">
        <f t="shared" si="80"/>
        <v>0</v>
      </c>
      <c r="CG47" s="13"/>
      <c r="CH47" s="16">
        <f t="shared" si="81"/>
        <v>0</v>
      </c>
      <c r="CI47" s="16">
        <f t="shared" si="82"/>
        <v>0</v>
      </c>
      <c r="CJ47" s="16">
        <f t="shared" si="83"/>
        <v>0</v>
      </c>
      <c r="CK47" s="16">
        <f t="shared" si="84"/>
        <v>0</v>
      </c>
      <c r="CL47" s="16">
        <f t="shared" si="85"/>
        <v>0</v>
      </c>
      <c r="CM47" s="16">
        <f t="shared" si="86"/>
        <v>0</v>
      </c>
      <c r="CN47" s="16">
        <f t="shared" si="87"/>
        <v>0</v>
      </c>
      <c r="CO47" s="16">
        <f t="shared" si="88"/>
        <v>0</v>
      </c>
      <c r="CP47" s="16">
        <f t="shared" si="89"/>
        <v>0</v>
      </c>
      <c r="CQ47" s="16">
        <f t="shared" si="90"/>
        <v>0</v>
      </c>
      <c r="CR47" s="16">
        <f t="shared" si="91"/>
        <v>0</v>
      </c>
      <c r="CS47" s="16">
        <f t="shared" si="92"/>
        <v>0</v>
      </c>
      <c r="CT47" s="16">
        <f t="shared" si="93"/>
        <v>0</v>
      </c>
      <c r="CU47" s="16">
        <f t="shared" si="94"/>
        <v>0</v>
      </c>
      <c r="CV47" s="16">
        <f t="shared" si="95"/>
        <v>0</v>
      </c>
      <c r="CW47" s="16">
        <f t="shared" si="96"/>
        <v>0</v>
      </c>
      <c r="CX47" s="14"/>
      <c r="CY47" s="15">
        <f t="shared" si="97"/>
        <v>0</v>
      </c>
      <c r="CZ47" s="15">
        <f t="shared" si="98"/>
        <v>0</v>
      </c>
      <c r="DA47" s="15">
        <f t="shared" si="99"/>
        <v>0</v>
      </c>
      <c r="DB47" s="15">
        <f t="shared" si="100"/>
        <v>0</v>
      </c>
      <c r="DC47" s="15">
        <f t="shared" si="101"/>
        <v>0</v>
      </c>
      <c r="DD47" s="15">
        <f t="shared" si="102"/>
        <v>0</v>
      </c>
      <c r="DE47" s="15">
        <f t="shared" si="103"/>
        <v>0</v>
      </c>
      <c r="DF47" s="15">
        <f t="shared" si="104"/>
        <v>0</v>
      </c>
    </row>
    <row r="48" spans="1:110" ht="15" customHeight="1">
      <c r="A48" s="132"/>
      <c r="B48" s="131">
        <v>45</v>
      </c>
      <c r="C48" s="53"/>
      <c r="D48" s="54"/>
      <c r="E48" s="76">
        <v>80</v>
      </c>
      <c r="F48" s="76">
        <f t="shared" si="106"/>
        <v>80</v>
      </c>
      <c r="G48" s="54"/>
      <c r="H48" s="58"/>
      <c r="I48" s="58"/>
      <c r="J48" s="58"/>
      <c r="K48" s="58"/>
      <c r="L48" s="58"/>
      <c r="M48" s="56"/>
      <c r="N48" s="50"/>
      <c r="O48" s="50"/>
      <c r="P48" s="50"/>
      <c r="Q48" s="60"/>
      <c r="R48" s="58"/>
      <c r="S48" s="58"/>
      <c r="T48" s="58"/>
      <c r="U48" s="58"/>
      <c r="V48" s="58"/>
      <c r="W48" s="59"/>
      <c r="X48" s="50"/>
      <c r="Y48" s="50"/>
      <c r="Z48" s="50"/>
      <c r="AA48" s="60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11">
        <f t="shared" si="107"/>
        <v>0</v>
      </c>
      <c r="AW48" s="44">
        <f t="shared" si="105"/>
        <v>0</v>
      </c>
      <c r="AX48" s="88"/>
      <c r="AY48" s="51"/>
      <c r="AZ48" s="89"/>
      <c r="BA48" s="26">
        <f t="shared" si="52"/>
        <v>0</v>
      </c>
      <c r="BB48" s="30">
        <f t="shared" si="53"/>
        <v>0</v>
      </c>
      <c r="BC48" s="28"/>
      <c r="BD48" s="29"/>
      <c r="BE48" s="28"/>
      <c r="BF48" s="15">
        <f t="shared" si="55"/>
        <v>0</v>
      </c>
      <c r="BG48" s="15">
        <f t="shared" si="56"/>
        <v>0</v>
      </c>
      <c r="BH48" s="15">
        <f t="shared" si="57"/>
        <v>0</v>
      </c>
      <c r="BI48" s="15">
        <f t="shared" si="58"/>
        <v>0</v>
      </c>
      <c r="BJ48" s="15">
        <f t="shared" si="59"/>
        <v>0</v>
      </c>
      <c r="BK48" s="15">
        <f t="shared" si="60"/>
        <v>0</v>
      </c>
      <c r="BL48" s="15">
        <f t="shared" si="61"/>
        <v>0</v>
      </c>
      <c r="BM48" s="15">
        <f t="shared" si="62"/>
        <v>0</v>
      </c>
      <c r="BN48" s="15">
        <f t="shared" si="63"/>
        <v>0</v>
      </c>
      <c r="BO48" s="15">
        <f t="shared" si="64"/>
        <v>0</v>
      </c>
      <c r="BP48" s="15">
        <f t="shared" si="65"/>
        <v>0</v>
      </c>
      <c r="BQ48" s="15">
        <f t="shared" si="66"/>
        <v>0</v>
      </c>
      <c r="BR48" s="15">
        <f t="shared" si="67"/>
        <v>0</v>
      </c>
      <c r="BS48" s="15">
        <f t="shared" si="68"/>
        <v>0</v>
      </c>
      <c r="BT48" s="15">
        <f t="shared" si="69"/>
        <v>0</v>
      </c>
      <c r="BU48" s="15">
        <f t="shared" si="70"/>
        <v>0</v>
      </c>
      <c r="BV48" s="15">
        <f t="shared" si="71"/>
        <v>0</v>
      </c>
      <c r="BW48" s="13"/>
      <c r="BX48" s="15">
        <f t="shared" si="72"/>
        <v>0</v>
      </c>
      <c r="BY48" s="15">
        <f t="shared" si="73"/>
        <v>0</v>
      </c>
      <c r="BZ48" s="15">
        <f t="shared" si="74"/>
        <v>0</v>
      </c>
      <c r="CA48" s="15">
        <f t="shared" si="75"/>
        <v>0</v>
      </c>
      <c r="CB48" s="15">
        <f t="shared" si="76"/>
        <v>0</v>
      </c>
      <c r="CC48" s="15">
        <f t="shared" si="77"/>
        <v>0</v>
      </c>
      <c r="CD48" s="15">
        <f t="shared" si="78"/>
        <v>0</v>
      </c>
      <c r="CE48" s="15">
        <f t="shared" si="79"/>
        <v>0</v>
      </c>
      <c r="CF48" s="15">
        <f t="shared" si="80"/>
        <v>0</v>
      </c>
      <c r="CG48" s="13"/>
      <c r="CH48" s="16">
        <f t="shared" si="81"/>
        <v>0</v>
      </c>
      <c r="CI48" s="16">
        <f t="shared" si="82"/>
        <v>0</v>
      </c>
      <c r="CJ48" s="16">
        <f t="shared" si="83"/>
        <v>0</v>
      </c>
      <c r="CK48" s="16">
        <f t="shared" si="84"/>
        <v>0</v>
      </c>
      <c r="CL48" s="16">
        <f t="shared" si="85"/>
        <v>0</v>
      </c>
      <c r="CM48" s="16">
        <f t="shared" si="86"/>
        <v>0</v>
      </c>
      <c r="CN48" s="16">
        <f t="shared" si="87"/>
        <v>0</v>
      </c>
      <c r="CO48" s="16">
        <f t="shared" si="88"/>
        <v>0</v>
      </c>
      <c r="CP48" s="16">
        <f t="shared" si="89"/>
        <v>0</v>
      </c>
      <c r="CQ48" s="16">
        <f t="shared" si="90"/>
        <v>0</v>
      </c>
      <c r="CR48" s="16">
        <f t="shared" si="91"/>
        <v>0</v>
      </c>
      <c r="CS48" s="16">
        <f t="shared" si="92"/>
        <v>0</v>
      </c>
      <c r="CT48" s="16">
        <f t="shared" si="93"/>
        <v>0</v>
      </c>
      <c r="CU48" s="16">
        <f t="shared" si="94"/>
        <v>0</v>
      </c>
      <c r="CV48" s="16">
        <f t="shared" si="95"/>
        <v>0</v>
      </c>
      <c r="CW48" s="16">
        <f t="shared" si="96"/>
        <v>0</v>
      </c>
      <c r="CX48" s="14"/>
      <c r="CY48" s="15">
        <f t="shared" si="97"/>
        <v>0</v>
      </c>
      <c r="CZ48" s="15">
        <f t="shared" si="98"/>
        <v>0</v>
      </c>
      <c r="DA48" s="15">
        <f t="shared" si="99"/>
        <v>0</v>
      </c>
      <c r="DB48" s="15">
        <f t="shared" si="100"/>
        <v>0</v>
      </c>
      <c r="DC48" s="15">
        <f t="shared" si="101"/>
        <v>0</v>
      </c>
      <c r="DD48" s="15">
        <f t="shared" si="102"/>
        <v>0</v>
      </c>
      <c r="DE48" s="15">
        <f t="shared" si="103"/>
        <v>0</v>
      </c>
      <c r="DF48" s="15">
        <f t="shared" si="104"/>
        <v>0</v>
      </c>
    </row>
    <row r="49" spans="1:110" ht="15" customHeight="1">
      <c r="A49" s="132"/>
      <c r="B49" s="131">
        <v>46</v>
      </c>
      <c r="C49" s="53"/>
      <c r="D49" s="54"/>
      <c r="E49" s="76">
        <v>80</v>
      </c>
      <c r="F49" s="76">
        <f t="shared" si="106"/>
        <v>80</v>
      </c>
      <c r="G49" s="54"/>
      <c r="H49" s="58"/>
      <c r="I49" s="58"/>
      <c r="J49" s="58"/>
      <c r="K49" s="58"/>
      <c r="L49" s="58"/>
      <c r="M49" s="56"/>
      <c r="N49" s="50"/>
      <c r="O49" s="50"/>
      <c r="P49" s="50"/>
      <c r="Q49" s="60"/>
      <c r="R49" s="58"/>
      <c r="S49" s="58"/>
      <c r="T49" s="58"/>
      <c r="U49" s="58"/>
      <c r="V49" s="58"/>
      <c r="W49" s="59"/>
      <c r="X49" s="50"/>
      <c r="Y49" s="50"/>
      <c r="Z49" s="50"/>
      <c r="AA49" s="60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11">
        <f t="shared" si="107"/>
        <v>0</v>
      </c>
      <c r="AW49" s="44">
        <f t="shared" si="105"/>
        <v>0</v>
      </c>
      <c r="AX49" s="85"/>
      <c r="AY49" s="86"/>
      <c r="AZ49" s="87"/>
      <c r="BA49" s="26">
        <f t="shared" si="52"/>
        <v>0</v>
      </c>
      <c r="BB49" s="30">
        <f t="shared" si="53"/>
        <v>0</v>
      </c>
      <c r="BC49" s="29"/>
      <c r="BD49" s="28"/>
      <c r="BE49" s="29"/>
      <c r="BF49" s="15">
        <f t="shared" si="55"/>
        <v>0</v>
      </c>
      <c r="BG49" s="15">
        <f t="shared" si="56"/>
        <v>0</v>
      </c>
      <c r="BH49" s="15">
        <f t="shared" si="57"/>
        <v>0</v>
      </c>
      <c r="BI49" s="15">
        <f t="shared" si="58"/>
        <v>0</v>
      </c>
      <c r="BJ49" s="15">
        <f t="shared" si="59"/>
        <v>0</v>
      </c>
      <c r="BK49" s="15">
        <f t="shared" si="60"/>
        <v>0</v>
      </c>
      <c r="BL49" s="15">
        <f t="shared" si="61"/>
        <v>0</v>
      </c>
      <c r="BM49" s="15">
        <f t="shared" si="62"/>
        <v>0</v>
      </c>
      <c r="BN49" s="15">
        <f t="shared" si="63"/>
        <v>0</v>
      </c>
      <c r="BO49" s="15">
        <f t="shared" si="64"/>
        <v>0</v>
      </c>
      <c r="BP49" s="15">
        <f t="shared" si="65"/>
        <v>0</v>
      </c>
      <c r="BQ49" s="15">
        <f t="shared" si="66"/>
        <v>0</v>
      </c>
      <c r="BR49" s="15">
        <f t="shared" si="67"/>
        <v>0</v>
      </c>
      <c r="BS49" s="15">
        <f t="shared" si="68"/>
        <v>0</v>
      </c>
      <c r="BT49" s="15">
        <f t="shared" si="69"/>
        <v>0</v>
      </c>
      <c r="BU49" s="15">
        <f t="shared" si="70"/>
        <v>0</v>
      </c>
      <c r="BV49" s="15">
        <f t="shared" si="71"/>
        <v>0</v>
      </c>
      <c r="BW49" s="13"/>
      <c r="BX49" s="15">
        <f t="shared" si="72"/>
        <v>0</v>
      </c>
      <c r="BY49" s="15">
        <f t="shared" si="73"/>
        <v>0</v>
      </c>
      <c r="BZ49" s="15">
        <f t="shared" si="74"/>
        <v>0</v>
      </c>
      <c r="CA49" s="15">
        <f t="shared" si="75"/>
        <v>0</v>
      </c>
      <c r="CB49" s="15">
        <f t="shared" si="76"/>
        <v>0</v>
      </c>
      <c r="CC49" s="15">
        <f t="shared" si="77"/>
        <v>0</v>
      </c>
      <c r="CD49" s="15">
        <f t="shared" si="78"/>
        <v>0</v>
      </c>
      <c r="CE49" s="15">
        <f t="shared" si="79"/>
        <v>0</v>
      </c>
      <c r="CF49" s="15">
        <f t="shared" si="80"/>
        <v>0</v>
      </c>
      <c r="CG49" s="13"/>
      <c r="CH49" s="16">
        <f t="shared" si="81"/>
        <v>0</v>
      </c>
      <c r="CI49" s="16">
        <f t="shared" si="82"/>
        <v>0</v>
      </c>
      <c r="CJ49" s="16">
        <f t="shared" si="83"/>
        <v>0</v>
      </c>
      <c r="CK49" s="16">
        <f t="shared" si="84"/>
        <v>0</v>
      </c>
      <c r="CL49" s="16">
        <f t="shared" si="85"/>
        <v>0</v>
      </c>
      <c r="CM49" s="16">
        <f t="shared" si="86"/>
        <v>0</v>
      </c>
      <c r="CN49" s="16">
        <f t="shared" si="87"/>
        <v>0</v>
      </c>
      <c r="CO49" s="16">
        <f t="shared" si="88"/>
        <v>0</v>
      </c>
      <c r="CP49" s="16">
        <f t="shared" si="89"/>
        <v>0</v>
      </c>
      <c r="CQ49" s="16">
        <f t="shared" si="90"/>
        <v>0</v>
      </c>
      <c r="CR49" s="16">
        <f t="shared" si="91"/>
        <v>0</v>
      </c>
      <c r="CS49" s="16">
        <f t="shared" si="92"/>
        <v>0</v>
      </c>
      <c r="CT49" s="16">
        <f t="shared" si="93"/>
        <v>0</v>
      </c>
      <c r="CU49" s="16">
        <f t="shared" si="94"/>
        <v>0</v>
      </c>
      <c r="CV49" s="16">
        <f t="shared" si="95"/>
        <v>0</v>
      </c>
      <c r="CW49" s="16">
        <f t="shared" si="96"/>
        <v>0</v>
      </c>
      <c r="CX49" s="14"/>
      <c r="CY49" s="15">
        <f t="shared" si="97"/>
        <v>0</v>
      </c>
      <c r="CZ49" s="15">
        <f t="shared" si="98"/>
        <v>0</v>
      </c>
      <c r="DA49" s="15">
        <f t="shared" si="99"/>
        <v>0</v>
      </c>
      <c r="DB49" s="15">
        <f t="shared" si="100"/>
        <v>0</v>
      </c>
      <c r="DC49" s="15">
        <f t="shared" si="101"/>
        <v>0</v>
      </c>
      <c r="DD49" s="15">
        <f t="shared" si="102"/>
        <v>0</v>
      </c>
      <c r="DE49" s="15">
        <f t="shared" si="103"/>
        <v>0</v>
      </c>
      <c r="DF49" s="15">
        <f t="shared" si="104"/>
        <v>0</v>
      </c>
    </row>
    <row r="50" spans="1:110" ht="15" customHeight="1">
      <c r="A50" s="132"/>
      <c r="B50" s="131">
        <v>47</v>
      </c>
      <c r="C50" s="53"/>
      <c r="D50" s="54"/>
      <c r="E50" s="76">
        <v>80</v>
      </c>
      <c r="F50" s="76">
        <f t="shared" si="106"/>
        <v>80</v>
      </c>
      <c r="G50" s="54"/>
      <c r="H50" s="58"/>
      <c r="I50" s="58"/>
      <c r="J50" s="58"/>
      <c r="K50" s="58"/>
      <c r="L50" s="58"/>
      <c r="M50" s="56"/>
      <c r="N50" s="50"/>
      <c r="O50" s="50"/>
      <c r="P50" s="50"/>
      <c r="Q50" s="60"/>
      <c r="R50" s="58"/>
      <c r="S50" s="58"/>
      <c r="T50" s="58"/>
      <c r="U50" s="58"/>
      <c r="V50" s="58"/>
      <c r="W50" s="59"/>
      <c r="X50" s="50"/>
      <c r="Y50" s="50"/>
      <c r="Z50" s="50"/>
      <c r="AA50" s="60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11">
        <f t="shared" si="107"/>
        <v>0</v>
      </c>
      <c r="AW50" s="44">
        <f t="shared" si="105"/>
        <v>0</v>
      </c>
      <c r="AX50" s="88"/>
      <c r="AY50" s="51"/>
      <c r="AZ50" s="89"/>
      <c r="BA50" s="26">
        <f t="shared" si="52"/>
        <v>0</v>
      </c>
      <c r="BB50" s="30">
        <f t="shared" si="53"/>
        <v>0</v>
      </c>
      <c r="BC50" s="28"/>
      <c r="BD50" s="29"/>
      <c r="BE50" s="28"/>
      <c r="BF50" s="15">
        <f t="shared" si="55"/>
        <v>0</v>
      </c>
      <c r="BG50" s="15">
        <f t="shared" si="56"/>
        <v>0</v>
      </c>
      <c r="BH50" s="15">
        <f t="shared" si="57"/>
        <v>0</v>
      </c>
      <c r="BI50" s="15">
        <f t="shared" si="58"/>
        <v>0</v>
      </c>
      <c r="BJ50" s="15">
        <f t="shared" si="59"/>
        <v>0</v>
      </c>
      <c r="BK50" s="15">
        <f t="shared" si="60"/>
        <v>0</v>
      </c>
      <c r="BL50" s="15">
        <f t="shared" si="61"/>
        <v>0</v>
      </c>
      <c r="BM50" s="15">
        <f t="shared" si="62"/>
        <v>0</v>
      </c>
      <c r="BN50" s="15">
        <f t="shared" si="63"/>
        <v>0</v>
      </c>
      <c r="BO50" s="15">
        <f t="shared" si="64"/>
        <v>0</v>
      </c>
      <c r="BP50" s="15">
        <f t="shared" si="65"/>
        <v>0</v>
      </c>
      <c r="BQ50" s="15">
        <f t="shared" si="66"/>
        <v>0</v>
      </c>
      <c r="BR50" s="15">
        <f t="shared" si="67"/>
        <v>0</v>
      </c>
      <c r="BS50" s="15">
        <f t="shared" si="68"/>
        <v>0</v>
      </c>
      <c r="BT50" s="15">
        <f t="shared" si="69"/>
        <v>0</v>
      </c>
      <c r="BU50" s="15">
        <f t="shared" si="70"/>
        <v>0</v>
      </c>
      <c r="BV50" s="15">
        <f t="shared" si="71"/>
        <v>0</v>
      </c>
      <c r="BW50" s="13"/>
      <c r="BX50" s="15">
        <f t="shared" si="72"/>
        <v>0</v>
      </c>
      <c r="BY50" s="15">
        <f t="shared" si="73"/>
        <v>0</v>
      </c>
      <c r="BZ50" s="15">
        <f t="shared" si="74"/>
        <v>0</v>
      </c>
      <c r="CA50" s="15">
        <f t="shared" si="75"/>
        <v>0</v>
      </c>
      <c r="CB50" s="15">
        <f t="shared" si="76"/>
        <v>0</v>
      </c>
      <c r="CC50" s="15">
        <f t="shared" si="77"/>
        <v>0</v>
      </c>
      <c r="CD50" s="15">
        <f t="shared" si="78"/>
        <v>0</v>
      </c>
      <c r="CE50" s="15">
        <f t="shared" si="79"/>
        <v>0</v>
      </c>
      <c r="CF50" s="15">
        <f t="shared" si="80"/>
        <v>0</v>
      </c>
      <c r="CG50" s="13"/>
      <c r="CH50" s="16">
        <f t="shared" si="81"/>
        <v>0</v>
      </c>
      <c r="CI50" s="16">
        <f t="shared" si="82"/>
        <v>0</v>
      </c>
      <c r="CJ50" s="16">
        <f t="shared" si="83"/>
        <v>0</v>
      </c>
      <c r="CK50" s="16">
        <f t="shared" si="84"/>
        <v>0</v>
      </c>
      <c r="CL50" s="16">
        <f t="shared" si="85"/>
        <v>0</v>
      </c>
      <c r="CM50" s="16">
        <f t="shared" si="86"/>
        <v>0</v>
      </c>
      <c r="CN50" s="16">
        <f t="shared" si="87"/>
        <v>0</v>
      </c>
      <c r="CO50" s="16">
        <f t="shared" si="88"/>
        <v>0</v>
      </c>
      <c r="CP50" s="16">
        <f t="shared" si="89"/>
        <v>0</v>
      </c>
      <c r="CQ50" s="16">
        <f t="shared" si="90"/>
        <v>0</v>
      </c>
      <c r="CR50" s="16">
        <f t="shared" si="91"/>
        <v>0</v>
      </c>
      <c r="CS50" s="16">
        <f t="shared" si="92"/>
        <v>0</v>
      </c>
      <c r="CT50" s="16">
        <f t="shared" si="93"/>
        <v>0</v>
      </c>
      <c r="CU50" s="16">
        <f t="shared" si="94"/>
        <v>0</v>
      </c>
      <c r="CV50" s="16">
        <f t="shared" si="95"/>
        <v>0</v>
      </c>
      <c r="CW50" s="16">
        <f t="shared" si="96"/>
        <v>0</v>
      </c>
      <c r="CX50" s="14"/>
      <c r="CY50" s="15">
        <f t="shared" si="97"/>
        <v>0</v>
      </c>
      <c r="CZ50" s="15">
        <f t="shared" si="98"/>
        <v>0</v>
      </c>
      <c r="DA50" s="15">
        <f t="shared" si="99"/>
        <v>0</v>
      </c>
      <c r="DB50" s="15">
        <f t="shared" si="100"/>
        <v>0</v>
      </c>
      <c r="DC50" s="15">
        <f t="shared" si="101"/>
        <v>0</v>
      </c>
      <c r="DD50" s="15">
        <f t="shared" si="102"/>
        <v>0</v>
      </c>
      <c r="DE50" s="15">
        <f t="shared" si="103"/>
        <v>0</v>
      </c>
      <c r="DF50" s="15">
        <f t="shared" si="104"/>
        <v>0</v>
      </c>
    </row>
    <row r="51" spans="1:110" ht="15" customHeight="1">
      <c r="A51" s="132"/>
      <c r="B51" s="131">
        <v>48</v>
      </c>
      <c r="C51" s="53"/>
      <c r="D51" s="54"/>
      <c r="E51" s="76">
        <v>80</v>
      </c>
      <c r="F51" s="76">
        <f t="shared" si="106"/>
        <v>80</v>
      </c>
      <c r="G51" s="54"/>
      <c r="H51" s="58"/>
      <c r="I51" s="58"/>
      <c r="J51" s="58"/>
      <c r="K51" s="58"/>
      <c r="L51" s="58"/>
      <c r="M51" s="56"/>
      <c r="N51" s="50"/>
      <c r="O51" s="50"/>
      <c r="P51" s="50"/>
      <c r="Q51" s="60"/>
      <c r="R51" s="58"/>
      <c r="S51" s="58"/>
      <c r="T51" s="58"/>
      <c r="U51" s="58"/>
      <c r="V51" s="58"/>
      <c r="W51" s="59"/>
      <c r="X51" s="50"/>
      <c r="Y51" s="50"/>
      <c r="Z51" s="50"/>
      <c r="AA51" s="60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11">
        <f t="shared" si="107"/>
        <v>0</v>
      </c>
      <c r="AW51" s="44">
        <f t="shared" si="105"/>
        <v>0</v>
      </c>
      <c r="AX51" s="85"/>
      <c r="AY51" s="86"/>
      <c r="AZ51" s="87"/>
      <c r="BA51" s="26">
        <f t="shared" si="52"/>
        <v>0</v>
      </c>
      <c r="BB51" s="30">
        <f t="shared" si="53"/>
        <v>0</v>
      </c>
      <c r="BC51" s="29"/>
      <c r="BD51" s="28"/>
      <c r="BE51" s="29"/>
      <c r="BF51" s="15">
        <f t="shared" si="55"/>
        <v>0</v>
      </c>
      <c r="BG51" s="15">
        <f t="shared" si="56"/>
        <v>0</v>
      </c>
      <c r="BH51" s="15">
        <f t="shared" si="57"/>
        <v>0</v>
      </c>
      <c r="BI51" s="15">
        <f t="shared" si="58"/>
        <v>0</v>
      </c>
      <c r="BJ51" s="15">
        <f t="shared" si="59"/>
        <v>0</v>
      </c>
      <c r="BK51" s="15">
        <f t="shared" si="60"/>
        <v>0</v>
      </c>
      <c r="BL51" s="15">
        <f t="shared" si="61"/>
        <v>0</v>
      </c>
      <c r="BM51" s="15">
        <f t="shared" si="62"/>
        <v>0</v>
      </c>
      <c r="BN51" s="15">
        <f t="shared" si="63"/>
        <v>0</v>
      </c>
      <c r="BO51" s="15">
        <f t="shared" si="64"/>
        <v>0</v>
      </c>
      <c r="BP51" s="15">
        <f t="shared" si="65"/>
        <v>0</v>
      </c>
      <c r="BQ51" s="15">
        <f t="shared" si="66"/>
        <v>0</v>
      </c>
      <c r="BR51" s="15">
        <f t="shared" si="67"/>
        <v>0</v>
      </c>
      <c r="BS51" s="15">
        <f t="shared" si="68"/>
        <v>0</v>
      </c>
      <c r="BT51" s="15">
        <f t="shared" si="69"/>
        <v>0</v>
      </c>
      <c r="BU51" s="15">
        <f t="shared" si="70"/>
        <v>0</v>
      </c>
      <c r="BV51" s="15">
        <f t="shared" si="71"/>
        <v>0</v>
      </c>
      <c r="BW51" s="13"/>
      <c r="BX51" s="15">
        <f t="shared" si="72"/>
        <v>0</v>
      </c>
      <c r="BY51" s="15">
        <f t="shared" si="73"/>
        <v>0</v>
      </c>
      <c r="BZ51" s="15">
        <f t="shared" si="74"/>
        <v>0</v>
      </c>
      <c r="CA51" s="15">
        <f t="shared" si="75"/>
        <v>0</v>
      </c>
      <c r="CB51" s="15">
        <f t="shared" si="76"/>
        <v>0</v>
      </c>
      <c r="CC51" s="15">
        <f t="shared" si="77"/>
        <v>0</v>
      </c>
      <c r="CD51" s="15">
        <f t="shared" si="78"/>
        <v>0</v>
      </c>
      <c r="CE51" s="15">
        <f t="shared" si="79"/>
        <v>0</v>
      </c>
      <c r="CF51" s="15">
        <f t="shared" si="80"/>
        <v>0</v>
      </c>
      <c r="CG51" s="13"/>
      <c r="CH51" s="16">
        <f t="shared" si="81"/>
        <v>0</v>
      </c>
      <c r="CI51" s="16">
        <f t="shared" si="82"/>
        <v>0</v>
      </c>
      <c r="CJ51" s="16">
        <f t="shared" si="83"/>
        <v>0</v>
      </c>
      <c r="CK51" s="16">
        <f t="shared" si="84"/>
        <v>0</v>
      </c>
      <c r="CL51" s="16">
        <f t="shared" si="85"/>
        <v>0</v>
      </c>
      <c r="CM51" s="16">
        <f t="shared" si="86"/>
        <v>0</v>
      </c>
      <c r="CN51" s="16">
        <f t="shared" si="87"/>
        <v>0</v>
      </c>
      <c r="CO51" s="16">
        <f t="shared" si="88"/>
        <v>0</v>
      </c>
      <c r="CP51" s="16">
        <f t="shared" si="89"/>
        <v>0</v>
      </c>
      <c r="CQ51" s="16">
        <f t="shared" si="90"/>
        <v>0</v>
      </c>
      <c r="CR51" s="16">
        <f t="shared" si="91"/>
        <v>0</v>
      </c>
      <c r="CS51" s="16">
        <f t="shared" si="92"/>
        <v>0</v>
      </c>
      <c r="CT51" s="16">
        <f t="shared" si="93"/>
        <v>0</v>
      </c>
      <c r="CU51" s="16">
        <f t="shared" si="94"/>
        <v>0</v>
      </c>
      <c r="CV51" s="16">
        <f t="shared" si="95"/>
        <v>0</v>
      </c>
      <c r="CW51" s="16">
        <f t="shared" si="96"/>
        <v>0</v>
      </c>
      <c r="CX51" s="14"/>
      <c r="CY51" s="15">
        <f t="shared" si="97"/>
        <v>0</v>
      </c>
      <c r="CZ51" s="15">
        <f t="shared" si="98"/>
        <v>0</v>
      </c>
      <c r="DA51" s="15">
        <f t="shared" si="99"/>
        <v>0</v>
      </c>
      <c r="DB51" s="15">
        <f t="shared" si="100"/>
        <v>0</v>
      </c>
      <c r="DC51" s="15">
        <f t="shared" si="101"/>
        <v>0</v>
      </c>
      <c r="DD51" s="15">
        <f t="shared" si="102"/>
        <v>0</v>
      </c>
      <c r="DE51" s="15">
        <f t="shared" si="103"/>
        <v>0</v>
      </c>
      <c r="DF51" s="15">
        <f t="shared" si="104"/>
        <v>0</v>
      </c>
    </row>
    <row r="52" spans="1:110" ht="15" customHeight="1">
      <c r="A52" s="132"/>
      <c r="B52" s="131">
        <v>49</v>
      </c>
      <c r="C52" s="53"/>
      <c r="D52" s="54"/>
      <c r="E52" s="76">
        <v>80</v>
      </c>
      <c r="F52" s="76">
        <f t="shared" si="106"/>
        <v>80</v>
      </c>
      <c r="G52" s="54"/>
      <c r="H52" s="58"/>
      <c r="I52" s="58"/>
      <c r="J52" s="58"/>
      <c r="K52" s="58"/>
      <c r="L52" s="58"/>
      <c r="M52" s="56"/>
      <c r="N52" s="50"/>
      <c r="O52" s="50"/>
      <c r="P52" s="50"/>
      <c r="Q52" s="60"/>
      <c r="R52" s="58"/>
      <c r="S52" s="58"/>
      <c r="T52" s="58"/>
      <c r="U52" s="58"/>
      <c r="V52" s="58"/>
      <c r="W52" s="59"/>
      <c r="X52" s="50"/>
      <c r="Y52" s="50"/>
      <c r="Z52" s="50"/>
      <c r="AA52" s="60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11">
        <f t="shared" si="107"/>
        <v>0</v>
      </c>
      <c r="AW52" s="44">
        <f t="shared" si="105"/>
        <v>0</v>
      </c>
      <c r="AX52" s="88"/>
      <c r="AY52" s="51"/>
      <c r="AZ52" s="89"/>
      <c r="BA52" s="26">
        <f t="shared" si="52"/>
        <v>0</v>
      </c>
      <c r="BB52" s="30">
        <f t="shared" si="53"/>
        <v>0</v>
      </c>
      <c r="BC52" s="28"/>
      <c r="BD52" s="29"/>
      <c r="BE52" s="28"/>
      <c r="BF52" s="15">
        <f t="shared" si="55"/>
        <v>0</v>
      </c>
      <c r="BG52" s="15">
        <f t="shared" si="56"/>
        <v>0</v>
      </c>
      <c r="BH52" s="15">
        <f t="shared" si="57"/>
        <v>0</v>
      </c>
      <c r="BI52" s="15">
        <f t="shared" si="58"/>
        <v>0</v>
      </c>
      <c r="BJ52" s="15">
        <f t="shared" si="59"/>
        <v>0</v>
      </c>
      <c r="BK52" s="15">
        <f t="shared" si="60"/>
        <v>0</v>
      </c>
      <c r="BL52" s="15">
        <f t="shared" si="61"/>
        <v>0</v>
      </c>
      <c r="BM52" s="15">
        <f t="shared" si="62"/>
        <v>0</v>
      </c>
      <c r="BN52" s="15">
        <f t="shared" si="63"/>
        <v>0</v>
      </c>
      <c r="BO52" s="15">
        <f t="shared" si="64"/>
        <v>0</v>
      </c>
      <c r="BP52" s="15">
        <f t="shared" si="65"/>
        <v>0</v>
      </c>
      <c r="BQ52" s="15">
        <f t="shared" si="66"/>
        <v>0</v>
      </c>
      <c r="BR52" s="15">
        <f t="shared" si="67"/>
        <v>0</v>
      </c>
      <c r="BS52" s="15">
        <f t="shared" si="68"/>
        <v>0</v>
      </c>
      <c r="BT52" s="15">
        <f t="shared" si="69"/>
        <v>0</v>
      </c>
      <c r="BU52" s="15">
        <f t="shared" si="70"/>
        <v>0</v>
      </c>
      <c r="BV52" s="15">
        <f t="shared" si="71"/>
        <v>0</v>
      </c>
      <c r="BW52" s="13"/>
      <c r="BX52" s="15">
        <f t="shared" si="72"/>
        <v>0</v>
      </c>
      <c r="BY52" s="15">
        <f t="shared" si="73"/>
        <v>0</v>
      </c>
      <c r="BZ52" s="15">
        <f t="shared" si="74"/>
        <v>0</v>
      </c>
      <c r="CA52" s="15">
        <f t="shared" si="75"/>
        <v>0</v>
      </c>
      <c r="CB52" s="15">
        <f t="shared" si="76"/>
        <v>0</v>
      </c>
      <c r="CC52" s="15">
        <f t="shared" si="77"/>
        <v>0</v>
      </c>
      <c r="CD52" s="15">
        <f t="shared" si="78"/>
        <v>0</v>
      </c>
      <c r="CE52" s="15">
        <f t="shared" si="79"/>
        <v>0</v>
      </c>
      <c r="CF52" s="15">
        <f t="shared" si="80"/>
        <v>0</v>
      </c>
      <c r="CG52" s="13"/>
      <c r="CH52" s="16">
        <f t="shared" si="81"/>
        <v>0</v>
      </c>
      <c r="CI52" s="16">
        <f t="shared" si="82"/>
        <v>0</v>
      </c>
      <c r="CJ52" s="16">
        <f t="shared" si="83"/>
        <v>0</v>
      </c>
      <c r="CK52" s="16">
        <f t="shared" si="84"/>
        <v>0</v>
      </c>
      <c r="CL52" s="16">
        <f t="shared" si="85"/>
        <v>0</v>
      </c>
      <c r="CM52" s="16">
        <f t="shared" si="86"/>
        <v>0</v>
      </c>
      <c r="CN52" s="16">
        <f t="shared" si="87"/>
        <v>0</v>
      </c>
      <c r="CO52" s="16">
        <f t="shared" si="88"/>
        <v>0</v>
      </c>
      <c r="CP52" s="16">
        <f t="shared" si="89"/>
        <v>0</v>
      </c>
      <c r="CQ52" s="16">
        <f t="shared" si="90"/>
        <v>0</v>
      </c>
      <c r="CR52" s="16">
        <f t="shared" si="91"/>
        <v>0</v>
      </c>
      <c r="CS52" s="16">
        <f t="shared" si="92"/>
        <v>0</v>
      </c>
      <c r="CT52" s="16">
        <f t="shared" si="93"/>
        <v>0</v>
      </c>
      <c r="CU52" s="16">
        <f t="shared" si="94"/>
        <v>0</v>
      </c>
      <c r="CV52" s="16">
        <f t="shared" si="95"/>
        <v>0</v>
      </c>
      <c r="CW52" s="16">
        <f t="shared" si="96"/>
        <v>0</v>
      </c>
      <c r="CX52" s="14"/>
      <c r="CY52" s="15">
        <f t="shared" si="97"/>
        <v>0</v>
      </c>
      <c r="CZ52" s="15">
        <f t="shared" si="98"/>
        <v>0</v>
      </c>
      <c r="DA52" s="15">
        <f t="shared" si="99"/>
        <v>0</v>
      </c>
      <c r="DB52" s="15">
        <f t="shared" si="100"/>
        <v>0</v>
      </c>
      <c r="DC52" s="15">
        <f t="shared" si="101"/>
        <v>0</v>
      </c>
      <c r="DD52" s="15">
        <f t="shared" si="102"/>
        <v>0</v>
      </c>
      <c r="DE52" s="15">
        <f t="shared" si="103"/>
        <v>0</v>
      </c>
      <c r="DF52" s="15">
        <f t="shared" si="104"/>
        <v>0</v>
      </c>
    </row>
    <row r="53" spans="1:110" ht="15" customHeight="1">
      <c r="A53" s="132"/>
      <c r="B53" s="131">
        <v>50</v>
      </c>
      <c r="C53" s="53"/>
      <c r="D53" s="54"/>
      <c r="E53" s="76">
        <v>80</v>
      </c>
      <c r="F53" s="76">
        <f t="shared" si="106"/>
        <v>80</v>
      </c>
      <c r="G53" s="54"/>
      <c r="H53" s="58"/>
      <c r="I53" s="58"/>
      <c r="J53" s="58"/>
      <c r="K53" s="58"/>
      <c r="L53" s="58"/>
      <c r="M53" s="56"/>
      <c r="N53" s="50"/>
      <c r="O53" s="50"/>
      <c r="P53" s="50"/>
      <c r="Q53" s="60"/>
      <c r="R53" s="58"/>
      <c r="S53" s="58"/>
      <c r="T53" s="58"/>
      <c r="U53" s="58"/>
      <c r="V53" s="58"/>
      <c r="W53" s="59"/>
      <c r="X53" s="50"/>
      <c r="Y53" s="50"/>
      <c r="Z53" s="50"/>
      <c r="AA53" s="60"/>
      <c r="AB53" s="58"/>
      <c r="AC53" s="58"/>
      <c r="AD53" s="58"/>
      <c r="AE53" s="58"/>
      <c r="AF53" s="58"/>
      <c r="AG53" s="58"/>
      <c r="AH53" s="58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8"/>
      <c r="AT53" s="58"/>
      <c r="AU53" s="58"/>
      <c r="AV53" s="11">
        <f t="shared" si="107"/>
        <v>0</v>
      </c>
      <c r="AW53" s="44">
        <f t="shared" si="105"/>
        <v>0</v>
      </c>
      <c r="AX53" s="90"/>
      <c r="AY53" s="91"/>
      <c r="AZ53" s="92"/>
      <c r="BA53" s="26">
        <f t="shared" si="52"/>
        <v>0</v>
      </c>
      <c r="BB53" s="30">
        <f t="shared" si="53"/>
        <v>0</v>
      </c>
      <c r="BC53" s="29"/>
      <c r="BD53" s="28"/>
      <c r="BE53" s="29"/>
      <c r="BF53" s="15">
        <f t="shared" si="55"/>
        <v>0</v>
      </c>
      <c r="BG53" s="15">
        <f t="shared" si="56"/>
        <v>0</v>
      </c>
      <c r="BH53" s="15">
        <f t="shared" si="57"/>
        <v>0</v>
      </c>
      <c r="BI53" s="15">
        <f t="shared" si="58"/>
        <v>0</v>
      </c>
      <c r="BJ53" s="15">
        <f t="shared" si="59"/>
        <v>0</v>
      </c>
      <c r="BK53" s="15">
        <f t="shared" si="60"/>
        <v>0</v>
      </c>
      <c r="BL53" s="15">
        <f t="shared" si="61"/>
        <v>0</v>
      </c>
      <c r="BM53" s="15">
        <f t="shared" si="62"/>
        <v>0</v>
      </c>
      <c r="BN53" s="15">
        <f t="shared" si="63"/>
        <v>0</v>
      </c>
      <c r="BO53" s="15">
        <f t="shared" si="64"/>
        <v>0</v>
      </c>
      <c r="BP53" s="15">
        <f t="shared" si="65"/>
        <v>0</v>
      </c>
      <c r="BQ53" s="15">
        <f t="shared" si="66"/>
        <v>0</v>
      </c>
      <c r="BR53" s="15">
        <f t="shared" si="67"/>
        <v>0</v>
      </c>
      <c r="BS53" s="15">
        <f t="shared" si="68"/>
        <v>0</v>
      </c>
      <c r="BT53" s="15">
        <f t="shared" si="69"/>
        <v>0</v>
      </c>
      <c r="BU53" s="15">
        <f t="shared" si="70"/>
        <v>0</v>
      </c>
      <c r="BV53" s="15">
        <f t="shared" si="71"/>
        <v>0</v>
      </c>
      <c r="BW53" s="13"/>
      <c r="BX53" s="15">
        <f t="shared" si="72"/>
        <v>0</v>
      </c>
      <c r="BY53" s="15">
        <f t="shared" si="73"/>
        <v>0</v>
      </c>
      <c r="BZ53" s="15">
        <f t="shared" si="74"/>
        <v>0</v>
      </c>
      <c r="CA53" s="15">
        <f t="shared" si="75"/>
        <v>0</v>
      </c>
      <c r="CB53" s="15">
        <f t="shared" si="76"/>
        <v>0</v>
      </c>
      <c r="CC53" s="15">
        <f t="shared" si="77"/>
        <v>0</v>
      </c>
      <c r="CD53" s="15">
        <f t="shared" si="78"/>
        <v>0</v>
      </c>
      <c r="CE53" s="15">
        <f t="shared" si="79"/>
        <v>0</v>
      </c>
      <c r="CF53" s="15">
        <f t="shared" si="80"/>
        <v>0</v>
      </c>
      <c r="CG53" s="13"/>
      <c r="CH53" s="16">
        <f t="shared" si="81"/>
        <v>0</v>
      </c>
      <c r="CI53" s="16">
        <f t="shared" si="82"/>
        <v>0</v>
      </c>
      <c r="CJ53" s="16">
        <f t="shared" si="83"/>
        <v>0</v>
      </c>
      <c r="CK53" s="16">
        <f t="shared" si="84"/>
        <v>0</v>
      </c>
      <c r="CL53" s="16">
        <f t="shared" si="85"/>
        <v>0</v>
      </c>
      <c r="CM53" s="16">
        <f t="shared" si="86"/>
        <v>0</v>
      </c>
      <c r="CN53" s="16">
        <f t="shared" si="87"/>
        <v>0</v>
      </c>
      <c r="CO53" s="16">
        <f t="shared" si="88"/>
        <v>0</v>
      </c>
      <c r="CP53" s="16">
        <f t="shared" si="89"/>
        <v>0</v>
      </c>
      <c r="CQ53" s="16">
        <f t="shared" si="90"/>
        <v>0</v>
      </c>
      <c r="CR53" s="16">
        <f t="shared" si="91"/>
        <v>0</v>
      </c>
      <c r="CS53" s="16">
        <f t="shared" si="92"/>
        <v>0</v>
      </c>
      <c r="CT53" s="16">
        <f t="shared" si="93"/>
        <v>0</v>
      </c>
      <c r="CU53" s="16">
        <f t="shared" si="94"/>
        <v>0</v>
      </c>
      <c r="CV53" s="16">
        <f t="shared" si="95"/>
        <v>0</v>
      </c>
      <c r="CW53" s="16">
        <f t="shared" si="96"/>
        <v>0</v>
      </c>
      <c r="CX53" s="14"/>
      <c r="CY53" s="15">
        <f t="shared" si="97"/>
        <v>0</v>
      </c>
      <c r="CZ53" s="15">
        <f t="shared" si="98"/>
        <v>0</v>
      </c>
      <c r="DA53" s="15">
        <f t="shared" si="99"/>
        <v>0</v>
      </c>
      <c r="DB53" s="15">
        <f t="shared" si="100"/>
        <v>0</v>
      </c>
      <c r="DC53" s="15">
        <f t="shared" si="101"/>
        <v>0</v>
      </c>
      <c r="DD53" s="15">
        <f t="shared" si="102"/>
        <v>0</v>
      </c>
      <c r="DE53" s="15">
        <f t="shared" si="103"/>
        <v>0</v>
      </c>
      <c r="DF53" s="15">
        <f t="shared" si="104"/>
        <v>0</v>
      </c>
    </row>
  </sheetData>
  <sortState ref="B4:AV39">
    <sortCondition descending="1" ref="AV39"/>
  </sortState>
  <mergeCells count="36">
    <mergeCell ref="CH2:CW2"/>
    <mergeCell ref="CY2:DF2"/>
    <mergeCell ref="AQ2:AR2"/>
    <mergeCell ref="AS2:AU2"/>
    <mergeCell ref="BF2:BV2"/>
    <mergeCell ref="BX2:CF2"/>
    <mergeCell ref="BB1:BB3"/>
    <mergeCell ref="BF1:DF1"/>
    <mergeCell ref="AQ1:AU1"/>
    <mergeCell ref="AV1:AW1"/>
    <mergeCell ref="AX1:AZ3"/>
    <mergeCell ref="BA1:BA3"/>
    <mergeCell ref="AV2:AV3"/>
    <mergeCell ref="AW2:AW3"/>
    <mergeCell ref="AB1:AF1"/>
    <mergeCell ref="AB2:AC2"/>
    <mergeCell ref="AD2:AF2"/>
    <mergeCell ref="H2:I2"/>
    <mergeCell ref="J2:L2"/>
    <mergeCell ref="M2:N2"/>
    <mergeCell ref="O2:Q2"/>
    <mergeCell ref="R2:S2"/>
    <mergeCell ref="AG1:AK1"/>
    <mergeCell ref="AL1:AP1"/>
    <mergeCell ref="AG2:AH2"/>
    <mergeCell ref="AI2:AK2"/>
    <mergeCell ref="AL2:AM2"/>
    <mergeCell ref="AN2:AP2"/>
    <mergeCell ref="A1:G2"/>
    <mergeCell ref="H1:L1"/>
    <mergeCell ref="M1:Q1"/>
    <mergeCell ref="R1:V1"/>
    <mergeCell ref="W1:AA1"/>
    <mergeCell ref="T2:V2"/>
    <mergeCell ref="W2:X2"/>
    <mergeCell ref="Y2:AA2"/>
  </mergeCells>
  <printOptions horizontalCentered="1" verticalCentered="1"/>
  <pageMargins left="0.25" right="0.25" top="0.75" bottom="0.75" header="0.3" footer="0.3"/>
  <pageSetup paperSize="9" scale="55" fitToHeight="0" orientation="landscape" r:id="rId1"/>
  <headerFooter alignWithMargins="0">
    <oddFooter>&amp;L&amp;1#&amp;"Calibri"&amp;6&amp;K737373BUSINESS DOCUMENT  This document is intended for business use and should be distributed to intended recipients only.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rgb="FF00CC66"/>
    <pageSetUpPr fitToPage="1"/>
  </sheetPr>
  <dimension ref="A1:DF53"/>
  <sheetViews>
    <sheetView zoomScale="120" zoomScaleNormal="120" workbookViewId="0">
      <pane xSplit="7" ySplit="3" topLeftCell="H4" activePane="bottomRight" state="frozen"/>
      <selection pane="topRight" activeCell="H1" sqref="H1"/>
      <selection pane="bottomLeft" activeCell="A4" sqref="A4"/>
      <selection pane="bottomRight" activeCell="A7" sqref="A7:XFD7"/>
    </sheetView>
  </sheetViews>
  <sheetFormatPr baseColWidth="10" defaultColWidth="8.83203125" defaultRowHeight="13"/>
  <cols>
    <col min="1" max="2" width="6.1640625" style="25" customWidth="1"/>
    <col min="3" max="3" width="27.6640625" style="25" customWidth="1"/>
    <col min="4" max="5" width="11" style="25" hidden="1" customWidth="1"/>
    <col min="6" max="6" width="11.6640625" style="25" hidden="1" customWidth="1"/>
    <col min="7" max="7" width="8.83203125" style="25" hidden="1" customWidth="1"/>
    <col min="8" max="9" width="6.6640625" style="25" customWidth="1"/>
    <col min="10" max="12" width="3.6640625" style="25" customWidth="1"/>
    <col min="13" max="14" width="6.6640625" style="25" customWidth="1"/>
    <col min="15" max="17" width="3.6640625" style="25" customWidth="1"/>
    <col min="18" max="19" width="6.6640625" style="25" customWidth="1"/>
    <col min="20" max="22" width="3.6640625" style="25" customWidth="1"/>
    <col min="23" max="24" width="6.6640625" style="25" customWidth="1"/>
    <col min="25" max="27" width="3.6640625" style="25" customWidth="1"/>
    <col min="28" max="29" width="6.6640625" style="25" customWidth="1"/>
    <col min="30" max="32" width="3.6640625" style="25" customWidth="1"/>
    <col min="33" max="34" width="6.6640625" style="25" customWidth="1"/>
    <col min="35" max="37" width="3.6640625" style="25" customWidth="1"/>
    <col min="38" max="39" width="6.6640625" style="25" customWidth="1"/>
    <col min="40" max="42" width="3.6640625" style="25" customWidth="1"/>
    <col min="43" max="44" width="6.6640625" style="25" customWidth="1"/>
    <col min="45" max="47" width="3.6640625" style="25" customWidth="1"/>
    <col min="48" max="48" width="15.6640625" style="25" customWidth="1"/>
    <col min="49" max="49" width="10.6640625" style="25" customWidth="1"/>
    <col min="50" max="52" width="5.6640625" style="25" customWidth="1"/>
    <col min="53" max="54" width="14.5" style="25" customWidth="1"/>
    <col min="55" max="57" width="5.6640625" style="25" customWidth="1"/>
    <col min="58" max="73" width="5.6640625" style="32" customWidth="1"/>
    <col min="74" max="74" width="14.1640625" style="32" customWidth="1"/>
    <col min="75" max="83" width="5.6640625" style="32" customWidth="1"/>
    <col min="84" max="84" width="14" style="32" bestFit="1" customWidth="1"/>
    <col min="85" max="85" width="5.6640625" style="32" customWidth="1"/>
    <col min="86" max="89" width="5.6640625" style="25" customWidth="1"/>
    <col min="90" max="105" width="5.6640625" style="31" customWidth="1"/>
    <col min="106" max="116" width="5.6640625" style="25" customWidth="1"/>
    <col min="117" max="16384" width="8.83203125" style="25"/>
  </cols>
  <sheetData>
    <row r="1" spans="1:110" ht="43.5" customHeight="1">
      <c r="A1" s="195" t="s">
        <v>87</v>
      </c>
      <c r="B1" s="196"/>
      <c r="C1" s="196"/>
      <c r="D1" s="196"/>
      <c r="E1" s="196"/>
      <c r="F1" s="196"/>
      <c r="G1" s="197"/>
      <c r="H1" s="201" t="s">
        <v>88</v>
      </c>
      <c r="I1" s="202"/>
      <c r="J1" s="202"/>
      <c r="K1" s="202"/>
      <c r="L1" s="203"/>
      <c r="M1" s="201" t="s">
        <v>89</v>
      </c>
      <c r="N1" s="202"/>
      <c r="O1" s="202"/>
      <c r="P1" s="202"/>
      <c r="Q1" s="203"/>
      <c r="R1" s="201" t="s">
        <v>90</v>
      </c>
      <c r="S1" s="202"/>
      <c r="T1" s="202"/>
      <c r="U1" s="202"/>
      <c r="V1" s="203"/>
      <c r="W1" s="201" t="s">
        <v>91</v>
      </c>
      <c r="X1" s="202"/>
      <c r="Y1" s="202"/>
      <c r="Z1" s="202"/>
      <c r="AA1" s="203"/>
      <c r="AB1" s="201" t="s">
        <v>367</v>
      </c>
      <c r="AC1" s="202"/>
      <c r="AD1" s="202"/>
      <c r="AE1" s="202"/>
      <c r="AF1" s="203"/>
      <c r="AG1" s="201" t="s">
        <v>368</v>
      </c>
      <c r="AH1" s="202"/>
      <c r="AI1" s="202"/>
      <c r="AJ1" s="202"/>
      <c r="AK1" s="203"/>
      <c r="AL1" s="201" t="s">
        <v>402</v>
      </c>
      <c r="AM1" s="210"/>
      <c r="AN1" s="210"/>
      <c r="AO1" s="210"/>
      <c r="AP1" s="211"/>
      <c r="AQ1" s="201" t="s">
        <v>403</v>
      </c>
      <c r="AR1" s="210"/>
      <c r="AS1" s="210"/>
      <c r="AT1" s="210"/>
      <c r="AU1" s="211"/>
      <c r="AV1" s="195" t="s">
        <v>78</v>
      </c>
      <c r="AW1" s="197"/>
      <c r="AX1" s="221"/>
      <c r="AY1" s="222"/>
      <c r="AZ1" s="223"/>
      <c r="BA1" s="217" t="s">
        <v>8</v>
      </c>
      <c r="BB1" s="217" t="s">
        <v>0</v>
      </c>
      <c r="BC1" s="51"/>
      <c r="BD1" s="24"/>
      <c r="BE1" s="51"/>
      <c r="BF1" s="220"/>
      <c r="BG1" s="220"/>
      <c r="BH1" s="220"/>
      <c r="BI1" s="220"/>
      <c r="BJ1" s="220"/>
      <c r="BK1" s="220"/>
      <c r="BL1" s="220"/>
      <c r="BM1" s="220"/>
      <c r="BN1" s="220"/>
      <c r="BO1" s="220"/>
      <c r="BP1" s="220"/>
      <c r="BQ1" s="220"/>
      <c r="BR1" s="220"/>
      <c r="BS1" s="220"/>
      <c r="BT1" s="220"/>
      <c r="BU1" s="220"/>
      <c r="BV1" s="220"/>
      <c r="BW1" s="220"/>
      <c r="BX1" s="220"/>
      <c r="BY1" s="220"/>
      <c r="BZ1" s="220"/>
      <c r="CA1" s="220"/>
      <c r="CB1" s="220"/>
      <c r="CC1" s="220"/>
      <c r="CD1" s="220"/>
      <c r="CE1" s="220"/>
      <c r="CF1" s="220"/>
      <c r="CG1" s="220"/>
      <c r="CH1" s="220"/>
      <c r="CI1" s="220"/>
      <c r="CJ1" s="220"/>
      <c r="CK1" s="220"/>
      <c r="CL1" s="220"/>
      <c r="CM1" s="220"/>
      <c r="CN1" s="220"/>
      <c r="CO1" s="220"/>
      <c r="CP1" s="220"/>
      <c r="CQ1" s="220"/>
      <c r="CR1" s="220"/>
      <c r="CS1" s="220"/>
      <c r="CT1" s="220"/>
      <c r="CU1" s="220"/>
      <c r="CV1" s="220"/>
      <c r="CW1" s="220"/>
      <c r="CX1" s="220"/>
      <c r="CY1" s="220"/>
      <c r="CZ1" s="220"/>
      <c r="DA1" s="220"/>
      <c r="DB1" s="220"/>
      <c r="DC1" s="220"/>
      <c r="DD1" s="220"/>
      <c r="DE1" s="220"/>
      <c r="DF1" s="220"/>
    </row>
    <row r="2" spans="1:110" ht="15" customHeight="1">
      <c r="A2" s="198"/>
      <c r="B2" s="199"/>
      <c r="C2" s="199"/>
      <c r="D2" s="199"/>
      <c r="E2" s="199"/>
      <c r="F2" s="199"/>
      <c r="G2" s="200"/>
      <c r="H2" s="207" t="s">
        <v>1</v>
      </c>
      <c r="I2" s="208"/>
      <c r="J2" s="207" t="s">
        <v>2</v>
      </c>
      <c r="K2" s="209"/>
      <c r="L2" s="208"/>
      <c r="M2" s="207" t="s">
        <v>1</v>
      </c>
      <c r="N2" s="208"/>
      <c r="O2" s="207" t="s">
        <v>2</v>
      </c>
      <c r="P2" s="209"/>
      <c r="Q2" s="208"/>
      <c r="R2" s="204" t="s">
        <v>1</v>
      </c>
      <c r="S2" s="206"/>
      <c r="T2" s="204" t="s">
        <v>2</v>
      </c>
      <c r="U2" s="205"/>
      <c r="V2" s="206"/>
      <c r="W2" s="207" t="s">
        <v>1</v>
      </c>
      <c r="X2" s="208"/>
      <c r="Y2" s="207" t="s">
        <v>2</v>
      </c>
      <c r="Z2" s="209"/>
      <c r="AA2" s="208"/>
      <c r="AB2" s="207" t="s">
        <v>1</v>
      </c>
      <c r="AC2" s="208"/>
      <c r="AD2" s="207" t="s">
        <v>2</v>
      </c>
      <c r="AE2" s="209"/>
      <c r="AF2" s="208"/>
      <c r="AG2" s="207" t="s">
        <v>1</v>
      </c>
      <c r="AH2" s="208"/>
      <c r="AI2" s="207" t="s">
        <v>2</v>
      </c>
      <c r="AJ2" s="209"/>
      <c r="AK2" s="208"/>
      <c r="AL2" s="207" t="s">
        <v>1</v>
      </c>
      <c r="AM2" s="208"/>
      <c r="AN2" s="207" t="s">
        <v>2</v>
      </c>
      <c r="AO2" s="209"/>
      <c r="AP2" s="208"/>
      <c r="AQ2" s="207" t="s">
        <v>1</v>
      </c>
      <c r="AR2" s="208"/>
      <c r="AS2" s="207" t="s">
        <v>2</v>
      </c>
      <c r="AT2" s="209"/>
      <c r="AU2" s="208"/>
      <c r="AV2" s="228" t="s">
        <v>9</v>
      </c>
      <c r="AW2" s="228" t="s">
        <v>3</v>
      </c>
      <c r="AX2" s="224"/>
      <c r="AY2" s="224"/>
      <c r="AZ2" s="225"/>
      <c r="BA2" s="218"/>
      <c r="BB2" s="218"/>
      <c r="BC2" s="24"/>
      <c r="BD2" s="51"/>
      <c r="BE2" s="24"/>
      <c r="BF2" s="216"/>
      <c r="BG2" s="216"/>
      <c r="BH2" s="216"/>
      <c r="BI2" s="216"/>
      <c r="BJ2" s="216"/>
      <c r="BK2" s="216"/>
      <c r="BL2" s="216"/>
      <c r="BM2" s="216"/>
      <c r="BN2" s="216"/>
      <c r="BO2" s="216"/>
      <c r="BP2" s="216"/>
      <c r="BQ2" s="216"/>
      <c r="BR2" s="216"/>
      <c r="BS2" s="216"/>
      <c r="BT2" s="216"/>
      <c r="BU2" s="216"/>
      <c r="BV2" s="216"/>
      <c r="BW2" s="13"/>
      <c r="BX2" s="216"/>
      <c r="BY2" s="216"/>
      <c r="BZ2" s="216"/>
      <c r="CA2" s="216"/>
      <c r="CB2" s="216"/>
      <c r="CC2" s="216"/>
      <c r="CD2" s="216"/>
      <c r="CE2" s="216"/>
      <c r="CF2" s="216"/>
      <c r="CG2" s="13"/>
      <c r="CH2" s="215" t="s">
        <v>67</v>
      </c>
      <c r="CI2" s="215"/>
      <c r="CJ2" s="215"/>
      <c r="CK2" s="215"/>
      <c r="CL2" s="215"/>
      <c r="CM2" s="215"/>
      <c r="CN2" s="215"/>
      <c r="CO2" s="215"/>
      <c r="CP2" s="215"/>
      <c r="CQ2" s="215"/>
      <c r="CR2" s="215"/>
      <c r="CS2" s="215"/>
      <c r="CT2" s="215"/>
      <c r="CU2" s="215"/>
      <c r="CV2" s="215"/>
      <c r="CW2" s="215"/>
      <c r="CX2" s="14"/>
      <c r="CY2" s="215" t="s">
        <v>76</v>
      </c>
      <c r="CZ2" s="215"/>
      <c r="DA2" s="215"/>
      <c r="DB2" s="215"/>
      <c r="DC2" s="215"/>
      <c r="DD2" s="215"/>
      <c r="DE2" s="215"/>
      <c r="DF2" s="215"/>
    </row>
    <row r="3" spans="1:110" ht="29.25" customHeight="1">
      <c r="A3" s="94" t="s">
        <v>340</v>
      </c>
      <c r="B3" s="94" t="s">
        <v>341</v>
      </c>
      <c r="C3" s="95" t="s">
        <v>45</v>
      </c>
      <c r="D3" s="96" t="s">
        <v>10</v>
      </c>
      <c r="E3" s="75" t="s">
        <v>82</v>
      </c>
      <c r="F3" s="75" t="s">
        <v>81</v>
      </c>
      <c r="G3" s="75" t="s">
        <v>80</v>
      </c>
      <c r="H3" s="97" t="s">
        <v>11</v>
      </c>
      <c r="I3" s="97" t="s">
        <v>12</v>
      </c>
      <c r="J3" s="97" t="s">
        <v>50</v>
      </c>
      <c r="K3" s="97" t="s">
        <v>51</v>
      </c>
      <c r="L3" s="97" t="s">
        <v>52</v>
      </c>
      <c r="M3" s="97" t="s">
        <v>11</v>
      </c>
      <c r="N3" s="97" t="s">
        <v>12</v>
      </c>
      <c r="O3" s="97" t="s">
        <v>50</v>
      </c>
      <c r="P3" s="97" t="s">
        <v>51</v>
      </c>
      <c r="Q3" s="97" t="s">
        <v>52</v>
      </c>
      <c r="R3" s="98" t="s">
        <v>11</v>
      </c>
      <c r="S3" s="98" t="s">
        <v>12</v>
      </c>
      <c r="T3" s="98" t="s">
        <v>50</v>
      </c>
      <c r="U3" s="98" t="s">
        <v>51</v>
      </c>
      <c r="V3" s="98" t="s">
        <v>52</v>
      </c>
      <c r="W3" s="97" t="s">
        <v>11</v>
      </c>
      <c r="X3" s="97" t="s">
        <v>12</v>
      </c>
      <c r="Y3" s="97" t="s">
        <v>50</v>
      </c>
      <c r="Z3" s="97" t="s">
        <v>51</v>
      </c>
      <c r="AA3" s="97" t="s">
        <v>52</v>
      </c>
      <c r="AB3" s="97" t="s">
        <v>11</v>
      </c>
      <c r="AC3" s="97" t="s">
        <v>12</v>
      </c>
      <c r="AD3" s="97" t="s">
        <v>50</v>
      </c>
      <c r="AE3" s="97" t="s">
        <v>51</v>
      </c>
      <c r="AF3" s="97" t="s">
        <v>52</v>
      </c>
      <c r="AG3" s="97" t="s">
        <v>11</v>
      </c>
      <c r="AH3" s="97" t="s">
        <v>12</v>
      </c>
      <c r="AI3" s="97" t="s">
        <v>50</v>
      </c>
      <c r="AJ3" s="97" t="s">
        <v>51</v>
      </c>
      <c r="AK3" s="97" t="s">
        <v>52</v>
      </c>
      <c r="AL3" s="97" t="s">
        <v>11</v>
      </c>
      <c r="AM3" s="97" t="s">
        <v>12</v>
      </c>
      <c r="AN3" s="97" t="s">
        <v>50</v>
      </c>
      <c r="AO3" s="97" t="s">
        <v>51</v>
      </c>
      <c r="AP3" s="97" t="s">
        <v>52</v>
      </c>
      <c r="AQ3" s="97" t="s">
        <v>11</v>
      </c>
      <c r="AR3" s="97" t="s">
        <v>12</v>
      </c>
      <c r="AS3" s="97" t="s">
        <v>50</v>
      </c>
      <c r="AT3" s="97" t="s">
        <v>51</v>
      </c>
      <c r="AU3" s="97" t="s">
        <v>52</v>
      </c>
      <c r="AV3" s="229"/>
      <c r="AW3" s="230"/>
      <c r="AX3" s="226"/>
      <c r="AY3" s="226"/>
      <c r="AZ3" s="227"/>
      <c r="BA3" s="219"/>
      <c r="BB3" s="219"/>
      <c r="BC3" s="51"/>
      <c r="BD3" s="24"/>
      <c r="BE3" s="51"/>
      <c r="BF3" s="12" t="s">
        <v>51</v>
      </c>
      <c r="BG3" s="12" t="s">
        <v>52</v>
      </c>
      <c r="BH3" s="12" t="s">
        <v>53</v>
      </c>
      <c r="BI3" s="12" t="s">
        <v>54</v>
      </c>
      <c r="BJ3" s="12" t="s">
        <v>55</v>
      </c>
      <c r="BK3" s="12" t="s">
        <v>56</v>
      </c>
      <c r="BL3" s="12" t="s">
        <v>57</v>
      </c>
      <c r="BM3" s="12" t="s">
        <v>58</v>
      </c>
      <c r="BN3" s="12" t="s">
        <v>59</v>
      </c>
      <c r="BO3" s="12" t="s">
        <v>60</v>
      </c>
      <c r="BP3" s="12" t="s">
        <v>61</v>
      </c>
      <c r="BQ3" s="12" t="s">
        <v>62</v>
      </c>
      <c r="BR3" s="12" t="s">
        <v>63</v>
      </c>
      <c r="BS3" s="12" t="s">
        <v>64</v>
      </c>
      <c r="BT3" s="12" t="s">
        <v>65</v>
      </c>
      <c r="BU3" s="12" t="s">
        <v>66</v>
      </c>
      <c r="BV3" s="8" t="s">
        <v>48</v>
      </c>
      <c r="BW3" s="13"/>
      <c r="BX3" s="12" t="s">
        <v>68</v>
      </c>
      <c r="BY3" s="12" t="s">
        <v>69</v>
      </c>
      <c r="BZ3" s="12" t="s">
        <v>70</v>
      </c>
      <c r="CA3" s="12" t="s">
        <v>71</v>
      </c>
      <c r="CB3" s="12" t="s">
        <v>72</v>
      </c>
      <c r="CC3" s="12" t="s">
        <v>73</v>
      </c>
      <c r="CD3" s="12" t="s">
        <v>74</v>
      </c>
      <c r="CE3" s="12" t="s">
        <v>75</v>
      </c>
      <c r="CF3" s="8" t="s">
        <v>49</v>
      </c>
      <c r="CG3" s="13"/>
      <c r="CH3" s="8">
        <v>1</v>
      </c>
      <c r="CI3" s="8">
        <v>2</v>
      </c>
      <c r="CJ3" s="8">
        <v>3</v>
      </c>
      <c r="CK3" s="8">
        <v>4</v>
      </c>
      <c r="CL3" s="8">
        <v>5</v>
      </c>
      <c r="CM3" s="8">
        <v>6</v>
      </c>
      <c r="CN3" s="8">
        <v>7</v>
      </c>
      <c r="CO3" s="8">
        <v>8</v>
      </c>
      <c r="CP3" s="8">
        <v>9</v>
      </c>
      <c r="CQ3" s="8">
        <v>10</v>
      </c>
      <c r="CR3" s="8">
        <v>11</v>
      </c>
      <c r="CS3" s="8">
        <v>12</v>
      </c>
      <c r="CT3" s="8">
        <v>13</v>
      </c>
      <c r="CU3" s="8">
        <v>14</v>
      </c>
      <c r="CV3" s="8">
        <v>15</v>
      </c>
      <c r="CW3" s="8">
        <v>16</v>
      </c>
      <c r="CX3" s="14"/>
      <c r="CY3" s="8">
        <v>1</v>
      </c>
      <c r="CZ3" s="8">
        <v>2</v>
      </c>
      <c r="DA3" s="8">
        <v>3</v>
      </c>
      <c r="DB3" s="8">
        <v>4</v>
      </c>
      <c r="DC3" s="8">
        <v>5</v>
      </c>
      <c r="DD3" s="8">
        <v>6</v>
      </c>
      <c r="DE3" s="8">
        <v>7</v>
      </c>
      <c r="DF3" s="8">
        <v>8</v>
      </c>
    </row>
    <row r="4" spans="1:110" ht="15" customHeight="1">
      <c r="A4" s="134">
        <v>2</v>
      </c>
      <c r="B4" s="134">
        <v>1</v>
      </c>
      <c r="C4" s="69" t="s">
        <v>152</v>
      </c>
      <c r="D4" s="65"/>
      <c r="E4" s="76">
        <v>90</v>
      </c>
      <c r="F4" s="76">
        <f t="shared" ref="F4:F17" si="0">E4+0</f>
        <v>90</v>
      </c>
      <c r="G4" s="107"/>
      <c r="H4" s="58">
        <v>67</v>
      </c>
      <c r="I4" s="58">
        <v>60</v>
      </c>
      <c r="J4" s="58"/>
      <c r="K4" s="58"/>
      <c r="L4" s="58"/>
      <c r="M4" s="57">
        <v>60</v>
      </c>
      <c r="N4" s="57">
        <v>60</v>
      </c>
      <c r="O4" s="58"/>
      <c r="P4" s="58"/>
      <c r="Q4" s="58"/>
      <c r="R4" s="137"/>
      <c r="S4" s="137"/>
      <c r="T4" s="137"/>
      <c r="U4" s="137"/>
      <c r="V4" s="137"/>
      <c r="W4" s="57">
        <v>75</v>
      </c>
      <c r="X4" s="57">
        <v>75</v>
      </c>
      <c r="Y4" s="58">
        <v>3</v>
      </c>
      <c r="Z4" s="58">
        <v>3</v>
      </c>
      <c r="AA4" s="58">
        <v>3</v>
      </c>
      <c r="AB4" s="57">
        <v>60</v>
      </c>
      <c r="AC4" s="58">
        <v>54</v>
      </c>
      <c r="AD4" s="58"/>
      <c r="AE4" s="58"/>
      <c r="AF4" s="58"/>
      <c r="AG4" s="57">
        <v>54</v>
      </c>
      <c r="AH4" s="58">
        <v>45</v>
      </c>
      <c r="AI4" s="58"/>
      <c r="AJ4" s="58"/>
      <c r="AK4" s="58"/>
      <c r="AL4" s="57">
        <v>75</v>
      </c>
      <c r="AM4" s="58">
        <v>54</v>
      </c>
      <c r="AN4" s="58"/>
      <c r="AO4" s="58">
        <v>3</v>
      </c>
      <c r="AP4" s="58"/>
      <c r="AQ4" s="57">
        <v>75</v>
      </c>
      <c r="AR4" s="58">
        <v>75</v>
      </c>
      <c r="AS4" s="58"/>
      <c r="AT4" s="58">
        <v>3</v>
      </c>
      <c r="AU4" s="58">
        <v>3</v>
      </c>
      <c r="AV4" s="11">
        <f t="shared" ref="AV4:AV17" si="1">SUM(BA4+BB4)</f>
        <v>640</v>
      </c>
      <c r="AW4" s="101"/>
      <c r="AX4" s="82"/>
      <c r="AY4" s="83"/>
      <c r="AZ4" s="84"/>
      <c r="BA4" s="26">
        <f t="shared" ref="BA4:BA16" si="2">SUM(CH4:CP4)</f>
        <v>622</v>
      </c>
      <c r="BB4" s="27">
        <f t="shared" ref="BB4:BB16" si="3">SUM(CY4:DC4)</f>
        <v>18</v>
      </c>
      <c r="BC4" s="28"/>
      <c r="BD4" s="29"/>
      <c r="BE4" s="28"/>
      <c r="BF4" s="15">
        <f t="shared" ref="BF4:BF16" si="4">H4</f>
        <v>67</v>
      </c>
      <c r="BG4" s="15">
        <f t="shared" ref="BG4:BG16" si="5">I4</f>
        <v>60</v>
      </c>
      <c r="BH4" s="15">
        <f t="shared" ref="BH4:BH16" si="6">M4</f>
        <v>60</v>
      </c>
      <c r="BI4" s="15">
        <f t="shared" ref="BI4:BI16" si="7">N4</f>
        <v>60</v>
      </c>
      <c r="BJ4" s="15">
        <f t="shared" ref="BJ4:BJ16" si="8">R4</f>
        <v>0</v>
      </c>
      <c r="BK4" s="15">
        <f t="shared" ref="BK4:BK16" si="9">S4</f>
        <v>0</v>
      </c>
      <c r="BL4" s="15">
        <f t="shared" ref="BL4:BL16" si="10">W4</f>
        <v>75</v>
      </c>
      <c r="BM4" s="15">
        <f t="shared" ref="BM4:BM16" si="11">X4</f>
        <v>75</v>
      </c>
      <c r="BN4" s="15">
        <f t="shared" ref="BN4:BN16" si="12">AB4</f>
        <v>60</v>
      </c>
      <c r="BO4" s="15">
        <f t="shared" ref="BO4:BO16" si="13">AC4</f>
        <v>54</v>
      </c>
      <c r="BP4" s="15">
        <f t="shared" ref="BP4:BP16" si="14">AG4</f>
        <v>54</v>
      </c>
      <c r="BQ4" s="15">
        <f t="shared" ref="BQ4:BQ16" si="15">AH4</f>
        <v>45</v>
      </c>
      <c r="BR4" s="15">
        <f t="shared" ref="BR4:BR16" si="16">AL4</f>
        <v>75</v>
      </c>
      <c r="BS4" s="15">
        <f t="shared" ref="BS4:BS16" si="17">AM4</f>
        <v>54</v>
      </c>
      <c r="BT4" s="15">
        <f t="shared" ref="BT4:BT16" si="18">AQ4</f>
        <v>75</v>
      </c>
      <c r="BU4" s="15">
        <f t="shared" ref="BU4:BU16" si="19">AR4</f>
        <v>75</v>
      </c>
      <c r="BV4" s="15">
        <f t="shared" ref="BV4:BV16" si="20">SUM(BF4:BU4)</f>
        <v>889</v>
      </c>
      <c r="BW4" s="13"/>
      <c r="BX4" s="15">
        <f t="shared" ref="BX4:BX16" si="21">SUM(J4:L4)</f>
        <v>0</v>
      </c>
      <c r="BY4" s="15">
        <f t="shared" ref="BY4:BY16" si="22">SUM(O4:Q4)</f>
        <v>0</v>
      </c>
      <c r="BZ4" s="15">
        <f t="shared" ref="BZ4:BZ16" si="23">SUM(T4:V4)</f>
        <v>0</v>
      </c>
      <c r="CA4" s="15">
        <f t="shared" ref="CA4:CA16" si="24">SUM(Y4:AA4)</f>
        <v>9</v>
      </c>
      <c r="CB4" s="15">
        <f t="shared" ref="CB4:CB16" si="25">SUM(AD4:AF4)</f>
        <v>0</v>
      </c>
      <c r="CC4" s="15">
        <f t="shared" ref="CC4:CC16" si="26">SUM(AI4:AK4)</f>
        <v>0</v>
      </c>
      <c r="CD4" s="15">
        <f t="shared" ref="CD4:CD16" si="27">SUM(AN4:AP4)</f>
        <v>3</v>
      </c>
      <c r="CE4" s="15">
        <f t="shared" ref="CE4:CE16" si="28">SUM(AS4:AU4)</f>
        <v>6</v>
      </c>
      <c r="CF4" s="15">
        <f t="shared" ref="CF4:CF16" si="29">SUM(BX4:CE4)</f>
        <v>18</v>
      </c>
      <c r="CG4" s="13"/>
      <c r="CH4" s="16">
        <f t="shared" ref="CH4:CH16" si="30">LARGE((BF4:BU4),1)</f>
        <v>75</v>
      </c>
      <c r="CI4" s="16">
        <f t="shared" ref="CI4:CI16" si="31">LARGE((BF4:BU4),2)</f>
        <v>75</v>
      </c>
      <c r="CJ4" s="16">
        <f t="shared" ref="CJ4:CJ16" si="32">LARGE((BF4:BU4),3)</f>
        <v>75</v>
      </c>
      <c r="CK4" s="16">
        <f t="shared" ref="CK4:CK16" si="33">LARGE((BF4:BU4),4)</f>
        <v>75</v>
      </c>
      <c r="CL4" s="16">
        <f t="shared" ref="CL4:CL16" si="34">LARGE((BF4:BU4),5)</f>
        <v>75</v>
      </c>
      <c r="CM4" s="16">
        <f t="shared" ref="CM4:CM16" si="35">LARGE((BF4:BU4),6)</f>
        <v>67</v>
      </c>
      <c r="CN4" s="16">
        <f t="shared" ref="CN4:CN16" si="36">LARGE((BF4:BU4),7)</f>
        <v>60</v>
      </c>
      <c r="CO4" s="16">
        <f t="shared" ref="CO4:CO16" si="37">LARGE((BF4:BU4),8)</f>
        <v>60</v>
      </c>
      <c r="CP4" s="16">
        <f t="shared" ref="CP4:CP16" si="38">LARGE((BF4:BU4),9)</f>
        <v>60</v>
      </c>
      <c r="CQ4" s="16">
        <f t="shared" ref="CQ4:CQ16" si="39">LARGE((BF4:BU4),10)</f>
        <v>60</v>
      </c>
      <c r="CR4" s="16">
        <f t="shared" ref="CR4:CR16" si="40">LARGE((BF4:BU4),11)</f>
        <v>54</v>
      </c>
      <c r="CS4" s="16">
        <f t="shared" ref="CS4:CS16" si="41">LARGE((BF4:BU4),12)</f>
        <v>54</v>
      </c>
      <c r="CT4" s="16">
        <f t="shared" ref="CT4:CT16" si="42">LARGE((BF4:BU4),13)</f>
        <v>54</v>
      </c>
      <c r="CU4" s="16">
        <f t="shared" ref="CU4:CU16" si="43">LARGE((BF4:BU4),14)</f>
        <v>45</v>
      </c>
      <c r="CV4" s="16">
        <f t="shared" ref="CV4:CV16" si="44">LARGE((BF4:BU4),15)</f>
        <v>0</v>
      </c>
      <c r="CW4" s="16">
        <f t="shared" ref="CW4:CW16" si="45">LARGE((BF4:BU4),16)</f>
        <v>0</v>
      </c>
      <c r="CX4" s="14"/>
      <c r="CY4" s="15">
        <f t="shared" ref="CY4:CY16" si="46">LARGE((BX4:CE4),1)</f>
        <v>9</v>
      </c>
      <c r="CZ4" s="15">
        <f t="shared" ref="CZ4:CZ16" si="47">LARGE((BX4:CE4),2)</f>
        <v>6</v>
      </c>
      <c r="DA4" s="15">
        <f t="shared" ref="DA4:DA16" si="48">LARGE((BX4:CE4),3)</f>
        <v>3</v>
      </c>
      <c r="DB4" s="15">
        <f t="shared" ref="DB4:DB16" si="49">LARGE((BX4:CE4),4)</f>
        <v>0</v>
      </c>
      <c r="DC4" s="15">
        <f t="shared" ref="DC4:DC16" si="50">LARGE((BX4:CE4),5)</f>
        <v>0</v>
      </c>
      <c r="DD4" s="15">
        <f t="shared" ref="DD4:DD16" si="51">LARGE((BX4:CE4),6)</f>
        <v>0</v>
      </c>
      <c r="DE4" s="15">
        <f t="shared" ref="DE4:DE16" si="52">LARGE((BX4:CE4),7)</f>
        <v>0</v>
      </c>
      <c r="DF4" s="15">
        <f t="shared" ref="DF4:DF16" si="53">LARGE((BX4:CE4),8)</f>
        <v>0</v>
      </c>
    </row>
    <row r="5" spans="1:110" ht="15" customHeight="1">
      <c r="A5" s="134">
        <v>1</v>
      </c>
      <c r="B5" s="134">
        <v>2</v>
      </c>
      <c r="C5" s="81" t="s">
        <v>151</v>
      </c>
      <c r="D5" s="65"/>
      <c r="E5" s="76">
        <v>90</v>
      </c>
      <c r="F5" s="76">
        <f t="shared" si="0"/>
        <v>90</v>
      </c>
      <c r="G5" s="99"/>
      <c r="H5" s="58">
        <v>42</v>
      </c>
      <c r="I5" s="58">
        <v>54</v>
      </c>
      <c r="J5" s="58">
        <v>3</v>
      </c>
      <c r="K5" s="58"/>
      <c r="L5" s="58"/>
      <c r="M5" s="57">
        <v>42</v>
      </c>
      <c r="N5" s="57">
        <v>75</v>
      </c>
      <c r="O5" s="58">
        <v>3</v>
      </c>
      <c r="P5" s="58"/>
      <c r="Q5" s="58">
        <v>3</v>
      </c>
      <c r="R5" s="57">
        <v>75</v>
      </c>
      <c r="S5" s="58">
        <v>75</v>
      </c>
      <c r="T5" s="58">
        <v>3</v>
      </c>
      <c r="U5" s="58">
        <v>3</v>
      </c>
      <c r="V5" s="58">
        <v>3</v>
      </c>
      <c r="W5" s="137"/>
      <c r="X5" s="137"/>
      <c r="Y5" s="137"/>
      <c r="Z5" s="137"/>
      <c r="AA5" s="137"/>
      <c r="AB5" s="57">
        <v>75</v>
      </c>
      <c r="AC5" s="58">
        <v>60</v>
      </c>
      <c r="AD5" s="58">
        <v>3</v>
      </c>
      <c r="AE5" s="58">
        <v>3</v>
      </c>
      <c r="AF5" s="58"/>
      <c r="AG5" s="57">
        <v>75</v>
      </c>
      <c r="AH5" s="58">
        <v>67</v>
      </c>
      <c r="AI5" s="58"/>
      <c r="AJ5" s="58"/>
      <c r="AK5" s="58"/>
      <c r="AL5" s="137"/>
      <c r="AM5" s="137"/>
      <c r="AN5" s="137"/>
      <c r="AO5" s="137"/>
      <c r="AP5" s="137"/>
      <c r="AQ5" s="137"/>
      <c r="AR5" s="137"/>
      <c r="AS5" s="137"/>
      <c r="AT5" s="137"/>
      <c r="AU5" s="137"/>
      <c r="AV5" s="11">
        <f t="shared" si="1"/>
        <v>622</v>
      </c>
      <c r="AW5" s="101">
        <f t="shared" ref="AW5:AW36" si="54">(AV4-AV5)</f>
        <v>18</v>
      </c>
      <c r="AX5" s="85"/>
      <c r="AY5" s="86"/>
      <c r="AZ5" s="87"/>
      <c r="BA5" s="26">
        <f t="shared" si="2"/>
        <v>598</v>
      </c>
      <c r="BB5" s="30">
        <f t="shared" si="3"/>
        <v>24</v>
      </c>
      <c r="BC5" s="29"/>
      <c r="BD5" s="28"/>
      <c r="BE5" s="29"/>
      <c r="BF5" s="15">
        <f t="shared" si="4"/>
        <v>42</v>
      </c>
      <c r="BG5" s="15">
        <f t="shared" si="5"/>
        <v>54</v>
      </c>
      <c r="BH5" s="15">
        <f t="shared" si="6"/>
        <v>42</v>
      </c>
      <c r="BI5" s="15">
        <f t="shared" si="7"/>
        <v>75</v>
      </c>
      <c r="BJ5" s="15">
        <f t="shared" si="8"/>
        <v>75</v>
      </c>
      <c r="BK5" s="15">
        <f t="shared" si="9"/>
        <v>75</v>
      </c>
      <c r="BL5" s="15">
        <f t="shared" si="10"/>
        <v>0</v>
      </c>
      <c r="BM5" s="15">
        <f t="shared" si="11"/>
        <v>0</v>
      </c>
      <c r="BN5" s="15">
        <f t="shared" si="12"/>
        <v>75</v>
      </c>
      <c r="BO5" s="15">
        <f t="shared" si="13"/>
        <v>60</v>
      </c>
      <c r="BP5" s="15">
        <f t="shared" si="14"/>
        <v>75</v>
      </c>
      <c r="BQ5" s="15">
        <f t="shared" si="15"/>
        <v>67</v>
      </c>
      <c r="BR5" s="15">
        <f t="shared" si="16"/>
        <v>0</v>
      </c>
      <c r="BS5" s="15">
        <f t="shared" si="17"/>
        <v>0</v>
      </c>
      <c r="BT5" s="15">
        <f t="shared" si="18"/>
        <v>0</v>
      </c>
      <c r="BU5" s="15">
        <f t="shared" si="19"/>
        <v>0</v>
      </c>
      <c r="BV5" s="15">
        <f t="shared" si="20"/>
        <v>640</v>
      </c>
      <c r="BW5" s="13"/>
      <c r="BX5" s="15">
        <f t="shared" si="21"/>
        <v>3</v>
      </c>
      <c r="BY5" s="15">
        <f t="shared" si="22"/>
        <v>6</v>
      </c>
      <c r="BZ5" s="15">
        <f t="shared" si="23"/>
        <v>9</v>
      </c>
      <c r="CA5" s="15">
        <f t="shared" si="24"/>
        <v>0</v>
      </c>
      <c r="CB5" s="15">
        <f t="shared" si="25"/>
        <v>6</v>
      </c>
      <c r="CC5" s="15">
        <f t="shared" si="26"/>
        <v>0</v>
      </c>
      <c r="CD5" s="15">
        <f t="shared" si="27"/>
        <v>0</v>
      </c>
      <c r="CE5" s="15">
        <f t="shared" si="28"/>
        <v>0</v>
      </c>
      <c r="CF5" s="15">
        <f t="shared" si="29"/>
        <v>24</v>
      </c>
      <c r="CG5" s="13"/>
      <c r="CH5" s="16">
        <f t="shared" si="30"/>
        <v>75</v>
      </c>
      <c r="CI5" s="16">
        <f t="shared" si="31"/>
        <v>75</v>
      </c>
      <c r="CJ5" s="16">
        <f t="shared" si="32"/>
        <v>75</v>
      </c>
      <c r="CK5" s="16">
        <f t="shared" si="33"/>
        <v>75</v>
      </c>
      <c r="CL5" s="16">
        <f t="shared" si="34"/>
        <v>75</v>
      </c>
      <c r="CM5" s="16">
        <f t="shared" si="35"/>
        <v>67</v>
      </c>
      <c r="CN5" s="16">
        <f t="shared" si="36"/>
        <v>60</v>
      </c>
      <c r="CO5" s="16">
        <f t="shared" si="37"/>
        <v>54</v>
      </c>
      <c r="CP5" s="16">
        <f t="shared" si="38"/>
        <v>42</v>
      </c>
      <c r="CQ5" s="16">
        <f t="shared" si="39"/>
        <v>42</v>
      </c>
      <c r="CR5" s="16">
        <f t="shared" si="40"/>
        <v>0</v>
      </c>
      <c r="CS5" s="16">
        <f t="shared" si="41"/>
        <v>0</v>
      </c>
      <c r="CT5" s="16">
        <f t="shared" si="42"/>
        <v>0</v>
      </c>
      <c r="CU5" s="16">
        <f t="shared" si="43"/>
        <v>0</v>
      </c>
      <c r="CV5" s="16">
        <f t="shared" si="44"/>
        <v>0</v>
      </c>
      <c r="CW5" s="16">
        <f t="shared" si="45"/>
        <v>0</v>
      </c>
      <c r="CX5" s="14"/>
      <c r="CY5" s="15">
        <f t="shared" si="46"/>
        <v>9</v>
      </c>
      <c r="CZ5" s="15">
        <f t="shared" si="47"/>
        <v>6</v>
      </c>
      <c r="DA5" s="15">
        <f t="shared" si="48"/>
        <v>6</v>
      </c>
      <c r="DB5" s="15">
        <f t="shared" si="49"/>
        <v>3</v>
      </c>
      <c r="DC5" s="15">
        <f t="shared" si="50"/>
        <v>0</v>
      </c>
      <c r="DD5" s="15">
        <f t="shared" si="51"/>
        <v>0</v>
      </c>
      <c r="DE5" s="15">
        <f t="shared" si="52"/>
        <v>0</v>
      </c>
      <c r="DF5" s="15">
        <f t="shared" si="53"/>
        <v>0</v>
      </c>
    </row>
    <row r="6" spans="1:110" ht="15" customHeight="1">
      <c r="A6" s="134">
        <v>3</v>
      </c>
      <c r="B6" s="134">
        <v>3</v>
      </c>
      <c r="C6" s="69" t="s">
        <v>154</v>
      </c>
      <c r="D6" s="107"/>
      <c r="E6" s="76">
        <v>90</v>
      </c>
      <c r="F6" s="76">
        <f t="shared" si="0"/>
        <v>90</v>
      </c>
      <c r="G6" s="107"/>
      <c r="H6" s="58">
        <v>60</v>
      </c>
      <c r="I6" s="58">
        <v>75</v>
      </c>
      <c r="J6" s="58"/>
      <c r="K6" s="58"/>
      <c r="L6" s="58">
        <v>3</v>
      </c>
      <c r="M6" s="57">
        <v>67</v>
      </c>
      <c r="N6" s="57">
        <v>45</v>
      </c>
      <c r="O6" s="58"/>
      <c r="P6" s="58"/>
      <c r="Q6" s="58"/>
      <c r="R6" s="57">
        <v>45</v>
      </c>
      <c r="S6" s="58">
        <v>67</v>
      </c>
      <c r="T6" s="58"/>
      <c r="U6" s="58"/>
      <c r="V6" s="58"/>
      <c r="W6" s="137"/>
      <c r="X6" s="137"/>
      <c r="Y6" s="137"/>
      <c r="Z6" s="137"/>
      <c r="AA6" s="137"/>
      <c r="AB6" s="57">
        <v>49</v>
      </c>
      <c r="AC6" s="58">
        <v>49</v>
      </c>
      <c r="AD6" s="58"/>
      <c r="AE6" s="58"/>
      <c r="AF6" s="58"/>
      <c r="AG6" s="57">
        <v>45</v>
      </c>
      <c r="AH6" s="58">
        <v>60</v>
      </c>
      <c r="AI6" s="58"/>
      <c r="AJ6" s="58"/>
      <c r="AK6" s="58">
        <v>3</v>
      </c>
      <c r="AL6" s="57">
        <v>60</v>
      </c>
      <c r="AM6" s="58">
        <v>75</v>
      </c>
      <c r="AN6" s="58">
        <v>3</v>
      </c>
      <c r="AO6" s="58"/>
      <c r="AP6" s="58"/>
      <c r="AQ6" s="57">
        <v>60</v>
      </c>
      <c r="AR6" s="58">
        <v>54</v>
      </c>
      <c r="AS6" s="58"/>
      <c r="AT6" s="58"/>
      <c r="AU6" s="58"/>
      <c r="AV6" s="11">
        <f t="shared" si="1"/>
        <v>587</v>
      </c>
      <c r="AW6" s="101">
        <f t="shared" si="54"/>
        <v>35</v>
      </c>
      <c r="AX6" s="88"/>
      <c r="AY6" s="51"/>
      <c r="AZ6" s="89"/>
      <c r="BA6" s="26">
        <f t="shared" si="2"/>
        <v>578</v>
      </c>
      <c r="BB6" s="30">
        <f t="shared" si="3"/>
        <v>9</v>
      </c>
      <c r="BC6" s="28"/>
      <c r="BD6" s="29"/>
      <c r="BE6" s="28"/>
      <c r="BF6" s="15">
        <f t="shared" si="4"/>
        <v>60</v>
      </c>
      <c r="BG6" s="15">
        <f t="shared" si="5"/>
        <v>75</v>
      </c>
      <c r="BH6" s="15">
        <f t="shared" si="6"/>
        <v>67</v>
      </c>
      <c r="BI6" s="15">
        <f t="shared" si="7"/>
        <v>45</v>
      </c>
      <c r="BJ6" s="15">
        <f t="shared" si="8"/>
        <v>45</v>
      </c>
      <c r="BK6" s="15">
        <f t="shared" si="9"/>
        <v>67</v>
      </c>
      <c r="BL6" s="15">
        <f t="shared" si="10"/>
        <v>0</v>
      </c>
      <c r="BM6" s="15">
        <f t="shared" si="11"/>
        <v>0</v>
      </c>
      <c r="BN6" s="15">
        <f t="shared" si="12"/>
        <v>49</v>
      </c>
      <c r="BO6" s="15">
        <f t="shared" si="13"/>
        <v>49</v>
      </c>
      <c r="BP6" s="15">
        <f t="shared" si="14"/>
        <v>45</v>
      </c>
      <c r="BQ6" s="15">
        <f t="shared" si="15"/>
        <v>60</v>
      </c>
      <c r="BR6" s="15">
        <f t="shared" si="16"/>
        <v>60</v>
      </c>
      <c r="BS6" s="15">
        <f t="shared" si="17"/>
        <v>75</v>
      </c>
      <c r="BT6" s="15">
        <f t="shared" si="18"/>
        <v>60</v>
      </c>
      <c r="BU6" s="15">
        <f t="shared" si="19"/>
        <v>54</v>
      </c>
      <c r="BV6" s="15">
        <f t="shared" si="20"/>
        <v>811</v>
      </c>
      <c r="BW6" s="13"/>
      <c r="BX6" s="15">
        <f t="shared" si="21"/>
        <v>3</v>
      </c>
      <c r="BY6" s="15">
        <f t="shared" si="22"/>
        <v>0</v>
      </c>
      <c r="BZ6" s="15">
        <f t="shared" si="23"/>
        <v>0</v>
      </c>
      <c r="CA6" s="15">
        <f t="shared" si="24"/>
        <v>0</v>
      </c>
      <c r="CB6" s="15">
        <f t="shared" si="25"/>
        <v>0</v>
      </c>
      <c r="CC6" s="15">
        <f t="shared" si="26"/>
        <v>3</v>
      </c>
      <c r="CD6" s="15">
        <f t="shared" si="27"/>
        <v>3</v>
      </c>
      <c r="CE6" s="15">
        <f t="shared" si="28"/>
        <v>0</v>
      </c>
      <c r="CF6" s="15">
        <f t="shared" si="29"/>
        <v>9</v>
      </c>
      <c r="CG6" s="13"/>
      <c r="CH6" s="16">
        <f t="shared" si="30"/>
        <v>75</v>
      </c>
      <c r="CI6" s="16">
        <f t="shared" si="31"/>
        <v>75</v>
      </c>
      <c r="CJ6" s="16">
        <f t="shared" si="32"/>
        <v>67</v>
      </c>
      <c r="CK6" s="16">
        <f t="shared" si="33"/>
        <v>67</v>
      </c>
      <c r="CL6" s="16">
        <f t="shared" si="34"/>
        <v>60</v>
      </c>
      <c r="CM6" s="16">
        <f t="shared" si="35"/>
        <v>60</v>
      </c>
      <c r="CN6" s="16">
        <f t="shared" si="36"/>
        <v>60</v>
      </c>
      <c r="CO6" s="16">
        <f t="shared" si="37"/>
        <v>60</v>
      </c>
      <c r="CP6" s="16">
        <f t="shared" si="38"/>
        <v>54</v>
      </c>
      <c r="CQ6" s="16">
        <f t="shared" si="39"/>
        <v>49</v>
      </c>
      <c r="CR6" s="16">
        <f t="shared" si="40"/>
        <v>49</v>
      </c>
      <c r="CS6" s="16">
        <f t="shared" si="41"/>
        <v>45</v>
      </c>
      <c r="CT6" s="16">
        <f t="shared" si="42"/>
        <v>45</v>
      </c>
      <c r="CU6" s="16">
        <f t="shared" si="43"/>
        <v>45</v>
      </c>
      <c r="CV6" s="16">
        <f t="shared" si="44"/>
        <v>0</v>
      </c>
      <c r="CW6" s="16">
        <f t="shared" si="45"/>
        <v>0</v>
      </c>
      <c r="CX6" s="14"/>
      <c r="CY6" s="15">
        <f t="shared" si="46"/>
        <v>3</v>
      </c>
      <c r="CZ6" s="15">
        <f t="shared" si="47"/>
        <v>3</v>
      </c>
      <c r="DA6" s="15">
        <f t="shared" si="48"/>
        <v>3</v>
      </c>
      <c r="DB6" s="15">
        <f t="shared" si="49"/>
        <v>0</v>
      </c>
      <c r="DC6" s="15">
        <f t="shared" si="50"/>
        <v>0</v>
      </c>
      <c r="DD6" s="15">
        <f t="shared" si="51"/>
        <v>0</v>
      </c>
      <c r="DE6" s="15">
        <f t="shared" si="52"/>
        <v>0</v>
      </c>
      <c r="DF6" s="15">
        <f t="shared" si="53"/>
        <v>0</v>
      </c>
    </row>
    <row r="7" spans="1:110" ht="15" customHeight="1">
      <c r="A7" s="134">
        <v>6</v>
      </c>
      <c r="B7" s="134">
        <v>4</v>
      </c>
      <c r="C7" s="81" t="s">
        <v>153</v>
      </c>
      <c r="D7" s="107"/>
      <c r="E7" s="76">
        <v>90</v>
      </c>
      <c r="F7" s="76">
        <f t="shared" si="0"/>
        <v>90</v>
      </c>
      <c r="G7" s="107"/>
      <c r="H7" s="58">
        <v>75</v>
      </c>
      <c r="I7" s="58">
        <v>67</v>
      </c>
      <c r="J7" s="58"/>
      <c r="K7" s="58">
        <v>3</v>
      </c>
      <c r="L7" s="58"/>
      <c r="M7" s="57">
        <v>49</v>
      </c>
      <c r="N7" s="57">
        <v>54</v>
      </c>
      <c r="O7" s="58"/>
      <c r="P7" s="58"/>
      <c r="Q7" s="58"/>
      <c r="R7" s="137"/>
      <c r="S7" s="137"/>
      <c r="T7" s="137"/>
      <c r="U7" s="137"/>
      <c r="V7" s="137"/>
      <c r="W7" s="137"/>
      <c r="X7" s="137"/>
      <c r="Y7" s="137"/>
      <c r="Z7" s="137"/>
      <c r="AA7" s="137"/>
      <c r="AB7" s="57">
        <v>54</v>
      </c>
      <c r="AC7" s="58">
        <v>42</v>
      </c>
      <c r="AD7" s="58"/>
      <c r="AE7" s="58"/>
      <c r="AF7" s="58"/>
      <c r="AG7" s="137"/>
      <c r="AH7" s="137"/>
      <c r="AI7" s="137"/>
      <c r="AJ7" s="137"/>
      <c r="AK7" s="137"/>
      <c r="AL7" s="57">
        <v>67</v>
      </c>
      <c r="AM7" s="58">
        <v>67</v>
      </c>
      <c r="AN7" s="58"/>
      <c r="AO7" s="58"/>
      <c r="AP7" s="58">
        <v>3</v>
      </c>
      <c r="AQ7" s="57">
        <v>49</v>
      </c>
      <c r="AR7" s="58">
        <v>60</v>
      </c>
      <c r="AS7" s="58"/>
      <c r="AT7" s="58"/>
      <c r="AU7" s="58"/>
      <c r="AV7" s="11">
        <f t="shared" si="1"/>
        <v>548</v>
      </c>
      <c r="AW7" s="101">
        <f t="shared" si="54"/>
        <v>39</v>
      </c>
      <c r="AX7" s="85"/>
      <c r="AY7" s="86"/>
      <c r="AZ7" s="87"/>
      <c r="BA7" s="26">
        <f t="shared" si="2"/>
        <v>542</v>
      </c>
      <c r="BB7" s="30">
        <f t="shared" si="3"/>
        <v>6</v>
      </c>
      <c r="BC7" s="29"/>
      <c r="BD7" s="28"/>
      <c r="BE7" s="29"/>
      <c r="BF7" s="15">
        <f t="shared" si="4"/>
        <v>75</v>
      </c>
      <c r="BG7" s="15">
        <f t="shared" si="5"/>
        <v>67</v>
      </c>
      <c r="BH7" s="15">
        <f t="shared" si="6"/>
        <v>49</v>
      </c>
      <c r="BI7" s="15">
        <f t="shared" si="7"/>
        <v>54</v>
      </c>
      <c r="BJ7" s="15">
        <f t="shared" si="8"/>
        <v>0</v>
      </c>
      <c r="BK7" s="15">
        <f t="shared" si="9"/>
        <v>0</v>
      </c>
      <c r="BL7" s="15">
        <f t="shared" si="10"/>
        <v>0</v>
      </c>
      <c r="BM7" s="15">
        <f t="shared" si="11"/>
        <v>0</v>
      </c>
      <c r="BN7" s="15">
        <f t="shared" si="12"/>
        <v>54</v>
      </c>
      <c r="BO7" s="15">
        <f t="shared" si="13"/>
        <v>42</v>
      </c>
      <c r="BP7" s="15">
        <f t="shared" si="14"/>
        <v>0</v>
      </c>
      <c r="BQ7" s="15">
        <f t="shared" si="15"/>
        <v>0</v>
      </c>
      <c r="BR7" s="15">
        <f t="shared" si="16"/>
        <v>67</v>
      </c>
      <c r="BS7" s="15">
        <f t="shared" si="17"/>
        <v>67</v>
      </c>
      <c r="BT7" s="15">
        <f t="shared" si="18"/>
        <v>49</v>
      </c>
      <c r="BU7" s="15">
        <f t="shared" si="19"/>
        <v>60</v>
      </c>
      <c r="BV7" s="15">
        <f t="shared" si="20"/>
        <v>584</v>
      </c>
      <c r="BW7" s="13"/>
      <c r="BX7" s="15">
        <f t="shared" si="21"/>
        <v>3</v>
      </c>
      <c r="BY7" s="15">
        <f t="shared" si="22"/>
        <v>0</v>
      </c>
      <c r="BZ7" s="15">
        <f t="shared" si="23"/>
        <v>0</v>
      </c>
      <c r="CA7" s="15">
        <f t="shared" si="24"/>
        <v>0</v>
      </c>
      <c r="CB7" s="15">
        <f t="shared" si="25"/>
        <v>0</v>
      </c>
      <c r="CC7" s="15">
        <f t="shared" si="26"/>
        <v>0</v>
      </c>
      <c r="CD7" s="15">
        <f t="shared" si="27"/>
        <v>3</v>
      </c>
      <c r="CE7" s="15">
        <f t="shared" si="28"/>
        <v>0</v>
      </c>
      <c r="CF7" s="15">
        <f t="shared" si="29"/>
        <v>6</v>
      </c>
      <c r="CG7" s="13"/>
      <c r="CH7" s="16">
        <f t="shared" si="30"/>
        <v>75</v>
      </c>
      <c r="CI7" s="16">
        <f t="shared" si="31"/>
        <v>67</v>
      </c>
      <c r="CJ7" s="16">
        <f t="shared" si="32"/>
        <v>67</v>
      </c>
      <c r="CK7" s="16">
        <f t="shared" si="33"/>
        <v>67</v>
      </c>
      <c r="CL7" s="16">
        <f t="shared" si="34"/>
        <v>60</v>
      </c>
      <c r="CM7" s="16">
        <f t="shared" si="35"/>
        <v>54</v>
      </c>
      <c r="CN7" s="16">
        <f t="shared" si="36"/>
        <v>54</v>
      </c>
      <c r="CO7" s="16">
        <f t="shared" si="37"/>
        <v>49</v>
      </c>
      <c r="CP7" s="16">
        <f t="shared" si="38"/>
        <v>49</v>
      </c>
      <c r="CQ7" s="16">
        <f t="shared" si="39"/>
        <v>42</v>
      </c>
      <c r="CR7" s="16">
        <f t="shared" si="40"/>
        <v>0</v>
      </c>
      <c r="CS7" s="16">
        <f t="shared" si="41"/>
        <v>0</v>
      </c>
      <c r="CT7" s="16">
        <f t="shared" si="42"/>
        <v>0</v>
      </c>
      <c r="CU7" s="16">
        <f t="shared" si="43"/>
        <v>0</v>
      </c>
      <c r="CV7" s="16">
        <f t="shared" si="44"/>
        <v>0</v>
      </c>
      <c r="CW7" s="16">
        <f t="shared" si="45"/>
        <v>0</v>
      </c>
      <c r="CX7" s="14"/>
      <c r="CY7" s="15">
        <f t="shared" si="46"/>
        <v>3</v>
      </c>
      <c r="CZ7" s="15">
        <f t="shared" si="47"/>
        <v>3</v>
      </c>
      <c r="DA7" s="15">
        <f t="shared" si="48"/>
        <v>0</v>
      </c>
      <c r="DB7" s="15">
        <f t="shared" si="49"/>
        <v>0</v>
      </c>
      <c r="DC7" s="15">
        <f t="shared" si="50"/>
        <v>0</v>
      </c>
      <c r="DD7" s="15">
        <f t="shared" si="51"/>
        <v>0</v>
      </c>
      <c r="DE7" s="15">
        <f t="shared" si="52"/>
        <v>0</v>
      </c>
      <c r="DF7" s="15">
        <f t="shared" si="53"/>
        <v>0</v>
      </c>
    </row>
    <row r="8" spans="1:110" ht="15" customHeight="1">
      <c r="A8" s="134">
        <v>4</v>
      </c>
      <c r="B8" s="134">
        <v>5</v>
      </c>
      <c r="C8" s="69" t="s">
        <v>156</v>
      </c>
      <c r="D8" s="65"/>
      <c r="E8" s="76">
        <v>90</v>
      </c>
      <c r="F8" s="76">
        <f t="shared" si="0"/>
        <v>90</v>
      </c>
      <c r="G8" s="107"/>
      <c r="H8" s="58">
        <v>45</v>
      </c>
      <c r="I8" s="58">
        <v>49</v>
      </c>
      <c r="J8" s="58"/>
      <c r="K8" s="58"/>
      <c r="L8" s="58"/>
      <c r="M8" s="57">
        <v>54</v>
      </c>
      <c r="N8" s="57">
        <v>49</v>
      </c>
      <c r="O8" s="58"/>
      <c r="P8" s="58"/>
      <c r="Q8" s="58"/>
      <c r="R8" s="57">
        <v>67</v>
      </c>
      <c r="S8" s="58">
        <v>60</v>
      </c>
      <c r="T8" s="58"/>
      <c r="U8" s="58"/>
      <c r="V8" s="58"/>
      <c r="W8" s="57">
        <v>67</v>
      </c>
      <c r="X8" s="57">
        <v>67</v>
      </c>
      <c r="Y8" s="58"/>
      <c r="Z8" s="58"/>
      <c r="AA8" s="58"/>
      <c r="AB8" s="57">
        <v>42</v>
      </c>
      <c r="AC8" s="58">
        <v>36</v>
      </c>
      <c r="AD8" s="58"/>
      <c r="AE8" s="58"/>
      <c r="AF8" s="58"/>
      <c r="AG8" s="137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R8" s="137"/>
      <c r="AS8" s="137"/>
      <c r="AT8" s="137"/>
      <c r="AU8" s="137"/>
      <c r="AV8" s="11">
        <f t="shared" si="1"/>
        <v>500</v>
      </c>
      <c r="AW8" s="101">
        <f t="shared" si="54"/>
        <v>48</v>
      </c>
      <c r="AX8" s="88"/>
      <c r="AY8" s="51"/>
      <c r="AZ8" s="89"/>
      <c r="BA8" s="26">
        <f t="shared" si="2"/>
        <v>500</v>
      </c>
      <c r="BB8" s="30">
        <f t="shared" si="3"/>
        <v>0</v>
      </c>
      <c r="BC8" s="28"/>
      <c r="BD8" s="29"/>
      <c r="BE8" s="28"/>
      <c r="BF8" s="15">
        <f t="shared" si="4"/>
        <v>45</v>
      </c>
      <c r="BG8" s="15">
        <f t="shared" si="5"/>
        <v>49</v>
      </c>
      <c r="BH8" s="15">
        <f t="shared" si="6"/>
        <v>54</v>
      </c>
      <c r="BI8" s="15">
        <f t="shared" si="7"/>
        <v>49</v>
      </c>
      <c r="BJ8" s="15">
        <f t="shared" si="8"/>
        <v>67</v>
      </c>
      <c r="BK8" s="15">
        <f t="shared" si="9"/>
        <v>60</v>
      </c>
      <c r="BL8" s="15">
        <f t="shared" si="10"/>
        <v>67</v>
      </c>
      <c r="BM8" s="15">
        <f t="shared" si="11"/>
        <v>67</v>
      </c>
      <c r="BN8" s="15">
        <f t="shared" si="12"/>
        <v>42</v>
      </c>
      <c r="BO8" s="15">
        <f t="shared" si="13"/>
        <v>36</v>
      </c>
      <c r="BP8" s="15">
        <f t="shared" si="14"/>
        <v>0</v>
      </c>
      <c r="BQ8" s="15">
        <f t="shared" si="15"/>
        <v>0</v>
      </c>
      <c r="BR8" s="15">
        <f t="shared" si="16"/>
        <v>0</v>
      </c>
      <c r="BS8" s="15">
        <f t="shared" si="17"/>
        <v>0</v>
      </c>
      <c r="BT8" s="15">
        <f t="shared" si="18"/>
        <v>0</v>
      </c>
      <c r="BU8" s="15">
        <f t="shared" si="19"/>
        <v>0</v>
      </c>
      <c r="BV8" s="15">
        <f t="shared" si="20"/>
        <v>536</v>
      </c>
      <c r="BW8" s="13"/>
      <c r="BX8" s="15">
        <f t="shared" si="21"/>
        <v>0</v>
      </c>
      <c r="BY8" s="15">
        <f t="shared" si="22"/>
        <v>0</v>
      </c>
      <c r="BZ8" s="15">
        <f t="shared" si="23"/>
        <v>0</v>
      </c>
      <c r="CA8" s="15">
        <f t="shared" si="24"/>
        <v>0</v>
      </c>
      <c r="CB8" s="15">
        <f t="shared" si="25"/>
        <v>0</v>
      </c>
      <c r="CC8" s="15">
        <f t="shared" si="26"/>
        <v>0</v>
      </c>
      <c r="CD8" s="15">
        <f t="shared" si="27"/>
        <v>0</v>
      </c>
      <c r="CE8" s="15">
        <f t="shared" si="28"/>
        <v>0</v>
      </c>
      <c r="CF8" s="15">
        <f t="shared" si="29"/>
        <v>0</v>
      </c>
      <c r="CG8" s="13"/>
      <c r="CH8" s="16">
        <f t="shared" si="30"/>
        <v>67</v>
      </c>
      <c r="CI8" s="16">
        <f t="shared" si="31"/>
        <v>67</v>
      </c>
      <c r="CJ8" s="16">
        <f t="shared" si="32"/>
        <v>67</v>
      </c>
      <c r="CK8" s="16">
        <f t="shared" si="33"/>
        <v>60</v>
      </c>
      <c r="CL8" s="16">
        <f t="shared" si="34"/>
        <v>54</v>
      </c>
      <c r="CM8" s="16">
        <f t="shared" si="35"/>
        <v>49</v>
      </c>
      <c r="CN8" s="16">
        <f t="shared" si="36"/>
        <v>49</v>
      </c>
      <c r="CO8" s="16">
        <f t="shared" si="37"/>
        <v>45</v>
      </c>
      <c r="CP8" s="16">
        <f t="shared" si="38"/>
        <v>42</v>
      </c>
      <c r="CQ8" s="16">
        <f t="shared" si="39"/>
        <v>36</v>
      </c>
      <c r="CR8" s="16">
        <f t="shared" si="40"/>
        <v>0</v>
      </c>
      <c r="CS8" s="16">
        <f t="shared" si="41"/>
        <v>0</v>
      </c>
      <c r="CT8" s="16">
        <f t="shared" si="42"/>
        <v>0</v>
      </c>
      <c r="CU8" s="16">
        <f t="shared" si="43"/>
        <v>0</v>
      </c>
      <c r="CV8" s="16">
        <f t="shared" si="44"/>
        <v>0</v>
      </c>
      <c r="CW8" s="16">
        <f t="shared" si="45"/>
        <v>0</v>
      </c>
      <c r="CX8" s="14"/>
      <c r="CY8" s="15">
        <f t="shared" si="46"/>
        <v>0</v>
      </c>
      <c r="CZ8" s="15">
        <f t="shared" si="47"/>
        <v>0</v>
      </c>
      <c r="DA8" s="15">
        <f t="shared" si="48"/>
        <v>0</v>
      </c>
      <c r="DB8" s="15">
        <f t="shared" si="49"/>
        <v>0</v>
      </c>
      <c r="DC8" s="15">
        <f t="shared" si="50"/>
        <v>0</v>
      </c>
      <c r="DD8" s="15">
        <f t="shared" si="51"/>
        <v>0</v>
      </c>
      <c r="DE8" s="15">
        <f t="shared" si="52"/>
        <v>0</v>
      </c>
      <c r="DF8" s="15">
        <f t="shared" si="53"/>
        <v>0</v>
      </c>
    </row>
    <row r="9" spans="1:110" ht="15" customHeight="1">
      <c r="A9" s="134">
        <v>5</v>
      </c>
      <c r="B9" s="134">
        <v>6</v>
      </c>
      <c r="C9" s="69" t="s">
        <v>155</v>
      </c>
      <c r="D9" s="65"/>
      <c r="E9" s="76">
        <v>90</v>
      </c>
      <c r="F9" s="76">
        <f t="shared" si="0"/>
        <v>90</v>
      </c>
      <c r="G9" s="107"/>
      <c r="H9" s="58">
        <v>54</v>
      </c>
      <c r="I9" s="58">
        <v>42</v>
      </c>
      <c r="J9" s="58"/>
      <c r="K9" s="58"/>
      <c r="L9" s="58"/>
      <c r="M9" s="57">
        <v>45</v>
      </c>
      <c r="N9" s="57">
        <v>42</v>
      </c>
      <c r="O9" s="58"/>
      <c r="P9" s="58"/>
      <c r="Q9" s="58"/>
      <c r="R9" s="57">
        <v>60</v>
      </c>
      <c r="S9" s="58">
        <v>54</v>
      </c>
      <c r="T9" s="58"/>
      <c r="U9" s="58"/>
      <c r="V9" s="58"/>
      <c r="W9" s="57">
        <v>60</v>
      </c>
      <c r="X9" s="57">
        <v>60</v>
      </c>
      <c r="Y9" s="58"/>
      <c r="Z9" s="58"/>
      <c r="AA9" s="58"/>
      <c r="AB9" s="57">
        <v>39</v>
      </c>
      <c r="AC9" s="58">
        <v>39</v>
      </c>
      <c r="AD9" s="58"/>
      <c r="AE9" s="58"/>
      <c r="AF9" s="58"/>
      <c r="AG9" s="57">
        <v>42</v>
      </c>
      <c r="AH9" s="58">
        <v>42</v>
      </c>
      <c r="AI9" s="58"/>
      <c r="AJ9" s="58"/>
      <c r="AK9" s="58"/>
      <c r="AL9" s="57">
        <v>54</v>
      </c>
      <c r="AM9" s="58">
        <v>60</v>
      </c>
      <c r="AN9" s="58"/>
      <c r="AO9" s="58"/>
      <c r="AP9" s="58"/>
      <c r="AQ9" s="137"/>
      <c r="AR9" s="137"/>
      <c r="AS9" s="137"/>
      <c r="AT9" s="137"/>
      <c r="AU9" s="137"/>
      <c r="AV9" s="11">
        <f t="shared" si="1"/>
        <v>489</v>
      </c>
      <c r="AW9" s="101">
        <f t="shared" si="54"/>
        <v>11</v>
      </c>
      <c r="AX9" s="85"/>
      <c r="AY9" s="86"/>
      <c r="AZ9" s="87"/>
      <c r="BA9" s="26">
        <f t="shared" si="2"/>
        <v>489</v>
      </c>
      <c r="BB9" s="30">
        <f t="shared" si="3"/>
        <v>0</v>
      </c>
      <c r="BC9" s="29"/>
      <c r="BD9" s="28"/>
      <c r="BE9" s="29"/>
      <c r="BF9" s="15">
        <f t="shared" si="4"/>
        <v>54</v>
      </c>
      <c r="BG9" s="15">
        <f t="shared" si="5"/>
        <v>42</v>
      </c>
      <c r="BH9" s="15">
        <f t="shared" si="6"/>
        <v>45</v>
      </c>
      <c r="BI9" s="15">
        <f t="shared" si="7"/>
        <v>42</v>
      </c>
      <c r="BJ9" s="15">
        <f t="shared" si="8"/>
        <v>60</v>
      </c>
      <c r="BK9" s="15">
        <f t="shared" si="9"/>
        <v>54</v>
      </c>
      <c r="BL9" s="15">
        <f t="shared" si="10"/>
        <v>60</v>
      </c>
      <c r="BM9" s="15">
        <f t="shared" si="11"/>
        <v>60</v>
      </c>
      <c r="BN9" s="15">
        <f t="shared" si="12"/>
        <v>39</v>
      </c>
      <c r="BO9" s="15">
        <f t="shared" si="13"/>
        <v>39</v>
      </c>
      <c r="BP9" s="15">
        <f t="shared" si="14"/>
        <v>42</v>
      </c>
      <c r="BQ9" s="15">
        <f t="shared" si="15"/>
        <v>42</v>
      </c>
      <c r="BR9" s="15">
        <f t="shared" si="16"/>
        <v>54</v>
      </c>
      <c r="BS9" s="15">
        <f t="shared" si="17"/>
        <v>60</v>
      </c>
      <c r="BT9" s="15">
        <f t="shared" si="18"/>
        <v>0</v>
      </c>
      <c r="BU9" s="15">
        <f t="shared" si="19"/>
        <v>0</v>
      </c>
      <c r="BV9" s="15">
        <f t="shared" si="20"/>
        <v>693</v>
      </c>
      <c r="BW9" s="13"/>
      <c r="BX9" s="15">
        <f t="shared" si="21"/>
        <v>0</v>
      </c>
      <c r="BY9" s="15">
        <f t="shared" si="22"/>
        <v>0</v>
      </c>
      <c r="BZ9" s="15">
        <f t="shared" si="23"/>
        <v>0</v>
      </c>
      <c r="CA9" s="15">
        <f t="shared" si="24"/>
        <v>0</v>
      </c>
      <c r="CB9" s="15">
        <f t="shared" si="25"/>
        <v>0</v>
      </c>
      <c r="CC9" s="15">
        <f t="shared" si="26"/>
        <v>0</v>
      </c>
      <c r="CD9" s="15">
        <f t="shared" si="27"/>
        <v>0</v>
      </c>
      <c r="CE9" s="15">
        <f t="shared" si="28"/>
        <v>0</v>
      </c>
      <c r="CF9" s="15">
        <f t="shared" si="29"/>
        <v>0</v>
      </c>
      <c r="CG9" s="13"/>
      <c r="CH9" s="16">
        <f t="shared" si="30"/>
        <v>60</v>
      </c>
      <c r="CI9" s="16">
        <f t="shared" si="31"/>
        <v>60</v>
      </c>
      <c r="CJ9" s="16">
        <f t="shared" si="32"/>
        <v>60</v>
      </c>
      <c r="CK9" s="16">
        <f t="shared" si="33"/>
        <v>60</v>
      </c>
      <c r="CL9" s="16">
        <f t="shared" si="34"/>
        <v>54</v>
      </c>
      <c r="CM9" s="16">
        <f t="shared" si="35"/>
        <v>54</v>
      </c>
      <c r="CN9" s="16">
        <f t="shared" si="36"/>
        <v>54</v>
      </c>
      <c r="CO9" s="16">
        <f t="shared" si="37"/>
        <v>45</v>
      </c>
      <c r="CP9" s="16">
        <f t="shared" si="38"/>
        <v>42</v>
      </c>
      <c r="CQ9" s="16">
        <f t="shared" si="39"/>
        <v>42</v>
      </c>
      <c r="CR9" s="16">
        <f t="shared" si="40"/>
        <v>42</v>
      </c>
      <c r="CS9" s="16">
        <f t="shared" si="41"/>
        <v>42</v>
      </c>
      <c r="CT9" s="16">
        <f t="shared" si="42"/>
        <v>39</v>
      </c>
      <c r="CU9" s="16">
        <f t="shared" si="43"/>
        <v>39</v>
      </c>
      <c r="CV9" s="16">
        <f t="shared" si="44"/>
        <v>0</v>
      </c>
      <c r="CW9" s="16">
        <f t="shared" si="45"/>
        <v>0</v>
      </c>
      <c r="CX9" s="14"/>
      <c r="CY9" s="15">
        <f t="shared" si="46"/>
        <v>0</v>
      </c>
      <c r="CZ9" s="15">
        <f t="shared" si="47"/>
        <v>0</v>
      </c>
      <c r="DA9" s="15">
        <f t="shared" si="48"/>
        <v>0</v>
      </c>
      <c r="DB9" s="15">
        <f t="shared" si="49"/>
        <v>0</v>
      </c>
      <c r="DC9" s="15">
        <f t="shared" si="50"/>
        <v>0</v>
      </c>
      <c r="DD9" s="15">
        <f t="shared" si="51"/>
        <v>0</v>
      </c>
      <c r="DE9" s="15">
        <f t="shared" si="52"/>
        <v>0</v>
      </c>
      <c r="DF9" s="15">
        <f t="shared" si="53"/>
        <v>0</v>
      </c>
    </row>
    <row r="10" spans="1:110" ht="15" customHeight="1">
      <c r="A10" s="134">
        <v>8</v>
      </c>
      <c r="B10" s="134">
        <v>7</v>
      </c>
      <c r="C10" s="69" t="s">
        <v>345</v>
      </c>
      <c r="D10" s="65"/>
      <c r="E10" s="76">
        <v>90</v>
      </c>
      <c r="F10" s="76">
        <f t="shared" si="0"/>
        <v>90</v>
      </c>
      <c r="G10" s="99"/>
      <c r="H10" s="137"/>
      <c r="I10" s="137"/>
      <c r="J10" s="137"/>
      <c r="K10" s="137"/>
      <c r="L10" s="137"/>
      <c r="M10" s="137"/>
      <c r="N10" s="137"/>
      <c r="O10" s="137"/>
      <c r="P10" s="137"/>
      <c r="Q10" s="137"/>
      <c r="R10" s="137"/>
      <c r="S10" s="137"/>
      <c r="T10" s="137"/>
      <c r="U10" s="137"/>
      <c r="V10" s="137"/>
      <c r="W10" s="137"/>
      <c r="X10" s="137"/>
      <c r="Y10" s="137"/>
      <c r="Z10" s="137"/>
      <c r="AA10" s="137"/>
      <c r="AB10" s="57">
        <v>67</v>
      </c>
      <c r="AC10" s="58">
        <v>75</v>
      </c>
      <c r="AD10" s="58"/>
      <c r="AE10" s="58"/>
      <c r="AF10" s="58">
        <v>3</v>
      </c>
      <c r="AG10" s="57">
        <v>49</v>
      </c>
      <c r="AH10" s="58">
        <v>75</v>
      </c>
      <c r="AI10" s="58">
        <v>3</v>
      </c>
      <c r="AJ10" s="58"/>
      <c r="AK10" s="58"/>
      <c r="AL10" s="137"/>
      <c r="AM10" s="137"/>
      <c r="AN10" s="137"/>
      <c r="AO10" s="137"/>
      <c r="AP10" s="137"/>
      <c r="AQ10" s="57">
        <v>67</v>
      </c>
      <c r="AR10" s="58">
        <v>67</v>
      </c>
      <c r="AS10" s="58">
        <v>3</v>
      </c>
      <c r="AT10" s="58"/>
      <c r="AU10" s="58"/>
      <c r="AV10" s="11">
        <f t="shared" si="1"/>
        <v>409</v>
      </c>
      <c r="AW10" s="101">
        <f t="shared" si="54"/>
        <v>80</v>
      </c>
      <c r="AX10" s="88"/>
      <c r="AY10" s="51"/>
      <c r="AZ10" s="89"/>
      <c r="BA10" s="26">
        <f t="shared" si="2"/>
        <v>400</v>
      </c>
      <c r="BB10" s="30">
        <f t="shared" si="3"/>
        <v>9</v>
      </c>
      <c r="BC10" s="28"/>
      <c r="BD10" s="29"/>
      <c r="BE10" s="28"/>
      <c r="BF10" s="15">
        <f t="shared" si="4"/>
        <v>0</v>
      </c>
      <c r="BG10" s="15">
        <f t="shared" si="5"/>
        <v>0</v>
      </c>
      <c r="BH10" s="15">
        <f t="shared" si="6"/>
        <v>0</v>
      </c>
      <c r="BI10" s="15">
        <f t="shared" si="7"/>
        <v>0</v>
      </c>
      <c r="BJ10" s="15">
        <f t="shared" si="8"/>
        <v>0</v>
      </c>
      <c r="BK10" s="15">
        <f t="shared" si="9"/>
        <v>0</v>
      </c>
      <c r="BL10" s="15">
        <f t="shared" si="10"/>
        <v>0</v>
      </c>
      <c r="BM10" s="15">
        <f t="shared" si="11"/>
        <v>0</v>
      </c>
      <c r="BN10" s="15">
        <f t="shared" si="12"/>
        <v>67</v>
      </c>
      <c r="BO10" s="15">
        <f t="shared" si="13"/>
        <v>75</v>
      </c>
      <c r="BP10" s="15">
        <f t="shared" si="14"/>
        <v>49</v>
      </c>
      <c r="BQ10" s="15">
        <f t="shared" si="15"/>
        <v>75</v>
      </c>
      <c r="BR10" s="15">
        <f t="shared" si="16"/>
        <v>0</v>
      </c>
      <c r="BS10" s="15">
        <f t="shared" si="17"/>
        <v>0</v>
      </c>
      <c r="BT10" s="15">
        <f t="shared" si="18"/>
        <v>67</v>
      </c>
      <c r="BU10" s="15">
        <f t="shared" si="19"/>
        <v>67</v>
      </c>
      <c r="BV10" s="15">
        <f t="shared" si="20"/>
        <v>400</v>
      </c>
      <c r="BW10" s="13"/>
      <c r="BX10" s="15">
        <f t="shared" si="21"/>
        <v>0</v>
      </c>
      <c r="BY10" s="15">
        <f t="shared" si="22"/>
        <v>0</v>
      </c>
      <c r="BZ10" s="15">
        <f t="shared" si="23"/>
        <v>0</v>
      </c>
      <c r="CA10" s="15">
        <f t="shared" si="24"/>
        <v>0</v>
      </c>
      <c r="CB10" s="15">
        <f t="shared" si="25"/>
        <v>3</v>
      </c>
      <c r="CC10" s="15">
        <f t="shared" si="26"/>
        <v>3</v>
      </c>
      <c r="CD10" s="15">
        <f t="shared" si="27"/>
        <v>0</v>
      </c>
      <c r="CE10" s="15">
        <f t="shared" si="28"/>
        <v>3</v>
      </c>
      <c r="CF10" s="15">
        <f t="shared" si="29"/>
        <v>9</v>
      </c>
      <c r="CG10" s="13"/>
      <c r="CH10" s="16">
        <f t="shared" si="30"/>
        <v>75</v>
      </c>
      <c r="CI10" s="16">
        <f t="shared" si="31"/>
        <v>75</v>
      </c>
      <c r="CJ10" s="16">
        <f t="shared" si="32"/>
        <v>67</v>
      </c>
      <c r="CK10" s="16">
        <f t="shared" si="33"/>
        <v>67</v>
      </c>
      <c r="CL10" s="16">
        <f t="shared" si="34"/>
        <v>67</v>
      </c>
      <c r="CM10" s="16">
        <f t="shared" si="35"/>
        <v>49</v>
      </c>
      <c r="CN10" s="16">
        <f t="shared" si="36"/>
        <v>0</v>
      </c>
      <c r="CO10" s="16">
        <f t="shared" si="37"/>
        <v>0</v>
      </c>
      <c r="CP10" s="16">
        <f t="shared" si="38"/>
        <v>0</v>
      </c>
      <c r="CQ10" s="16">
        <f t="shared" si="39"/>
        <v>0</v>
      </c>
      <c r="CR10" s="16">
        <f t="shared" si="40"/>
        <v>0</v>
      </c>
      <c r="CS10" s="16">
        <f t="shared" si="41"/>
        <v>0</v>
      </c>
      <c r="CT10" s="16">
        <f t="shared" si="42"/>
        <v>0</v>
      </c>
      <c r="CU10" s="16">
        <f t="shared" si="43"/>
        <v>0</v>
      </c>
      <c r="CV10" s="16">
        <f t="shared" si="44"/>
        <v>0</v>
      </c>
      <c r="CW10" s="16">
        <f t="shared" si="45"/>
        <v>0</v>
      </c>
      <c r="CX10" s="14"/>
      <c r="CY10" s="15">
        <f t="shared" si="46"/>
        <v>3</v>
      </c>
      <c r="CZ10" s="15">
        <f t="shared" si="47"/>
        <v>3</v>
      </c>
      <c r="DA10" s="15">
        <f t="shared" si="48"/>
        <v>3</v>
      </c>
      <c r="DB10" s="15">
        <f t="shared" si="49"/>
        <v>0</v>
      </c>
      <c r="DC10" s="15">
        <f t="shared" si="50"/>
        <v>0</v>
      </c>
      <c r="DD10" s="15">
        <f t="shared" si="51"/>
        <v>0</v>
      </c>
      <c r="DE10" s="15">
        <f t="shared" si="52"/>
        <v>0</v>
      </c>
      <c r="DF10" s="15">
        <f t="shared" si="53"/>
        <v>0</v>
      </c>
    </row>
    <row r="11" spans="1:110" ht="15" customHeight="1">
      <c r="A11" s="134">
        <v>7</v>
      </c>
      <c r="B11" s="134">
        <v>8</v>
      </c>
      <c r="C11" s="69" t="s">
        <v>258</v>
      </c>
      <c r="D11" s="65"/>
      <c r="E11" s="76">
        <v>90</v>
      </c>
      <c r="F11" s="76">
        <f t="shared" si="0"/>
        <v>90</v>
      </c>
      <c r="G11" s="107"/>
      <c r="H11" s="137"/>
      <c r="I11" s="137"/>
      <c r="J11" s="137"/>
      <c r="K11" s="137"/>
      <c r="L11" s="137"/>
      <c r="M11" s="57">
        <v>75</v>
      </c>
      <c r="N11" s="57">
        <v>67</v>
      </c>
      <c r="O11" s="58"/>
      <c r="P11" s="58">
        <v>3</v>
      </c>
      <c r="Q11" s="58"/>
      <c r="R11" s="137"/>
      <c r="S11" s="137"/>
      <c r="T11" s="137"/>
      <c r="U11" s="137"/>
      <c r="V11" s="137"/>
      <c r="W11" s="137"/>
      <c r="X11" s="137"/>
      <c r="Y11" s="137"/>
      <c r="Z11" s="137"/>
      <c r="AA11" s="137"/>
      <c r="AB11" s="57">
        <v>36</v>
      </c>
      <c r="AC11" s="58">
        <v>67</v>
      </c>
      <c r="AD11" s="58"/>
      <c r="AE11" s="58"/>
      <c r="AF11" s="58"/>
      <c r="AG11" s="57">
        <v>60</v>
      </c>
      <c r="AH11" s="58">
        <v>49</v>
      </c>
      <c r="AI11" s="58"/>
      <c r="AJ11" s="58">
        <v>3</v>
      </c>
      <c r="AK11" s="58"/>
      <c r="AL11" s="137"/>
      <c r="AM11" s="137"/>
      <c r="AN11" s="137"/>
      <c r="AO11" s="137"/>
      <c r="AP11" s="137"/>
      <c r="AQ11" s="137"/>
      <c r="AR11" s="137"/>
      <c r="AS11" s="137"/>
      <c r="AT11" s="137"/>
      <c r="AU11" s="137"/>
      <c r="AV11" s="11">
        <f t="shared" si="1"/>
        <v>360</v>
      </c>
      <c r="AW11" s="101">
        <f t="shared" si="54"/>
        <v>49</v>
      </c>
      <c r="AX11" s="85"/>
      <c r="AY11" s="86"/>
      <c r="AZ11" s="87"/>
      <c r="BA11" s="26">
        <f t="shared" si="2"/>
        <v>354</v>
      </c>
      <c r="BB11" s="30">
        <f t="shared" si="3"/>
        <v>6</v>
      </c>
      <c r="BC11" s="29"/>
      <c r="BD11" s="28"/>
      <c r="BE11" s="29"/>
      <c r="BF11" s="15">
        <f t="shared" si="4"/>
        <v>0</v>
      </c>
      <c r="BG11" s="15">
        <f t="shared" si="5"/>
        <v>0</v>
      </c>
      <c r="BH11" s="15">
        <f t="shared" si="6"/>
        <v>75</v>
      </c>
      <c r="BI11" s="15">
        <f t="shared" si="7"/>
        <v>67</v>
      </c>
      <c r="BJ11" s="15">
        <f t="shared" si="8"/>
        <v>0</v>
      </c>
      <c r="BK11" s="15">
        <f t="shared" si="9"/>
        <v>0</v>
      </c>
      <c r="BL11" s="15">
        <f t="shared" si="10"/>
        <v>0</v>
      </c>
      <c r="BM11" s="15">
        <f t="shared" si="11"/>
        <v>0</v>
      </c>
      <c r="BN11" s="15">
        <f t="shared" si="12"/>
        <v>36</v>
      </c>
      <c r="BO11" s="15">
        <f t="shared" si="13"/>
        <v>67</v>
      </c>
      <c r="BP11" s="15">
        <f t="shared" si="14"/>
        <v>60</v>
      </c>
      <c r="BQ11" s="15">
        <f t="shared" si="15"/>
        <v>49</v>
      </c>
      <c r="BR11" s="15">
        <f t="shared" si="16"/>
        <v>0</v>
      </c>
      <c r="BS11" s="15">
        <f t="shared" si="17"/>
        <v>0</v>
      </c>
      <c r="BT11" s="15">
        <f t="shared" si="18"/>
        <v>0</v>
      </c>
      <c r="BU11" s="15">
        <f t="shared" si="19"/>
        <v>0</v>
      </c>
      <c r="BV11" s="15">
        <f t="shared" si="20"/>
        <v>354</v>
      </c>
      <c r="BW11" s="13"/>
      <c r="BX11" s="15">
        <f t="shared" si="21"/>
        <v>0</v>
      </c>
      <c r="BY11" s="15">
        <f t="shared" si="22"/>
        <v>3</v>
      </c>
      <c r="BZ11" s="15">
        <f t="shared" si="23"/>
        <v>0</v>
      </c>
      <c r="CA11" s="15">
        <f t="shared" si="24"/>
        <v>0</v>
      </c>
      <c r="CB11" s="15">
        <f t="shared" si="25"/>
        <v>0</v>
      </c>
      <c r="CC11" s="15">
        <f t="shared" si="26"/>
        <v>3</v>
      </c>
      <c r="CD11" s="15">
        <f t="shared" si="27"/>
        <v>0</v>
      </c>
      <c r="CE11" s="15">
        <f t="shared" si="28"/>
        <v>0</v>
      </c>
      <c r="CF11" s="15">
        <f t="shared" si="29"/>
        <v>6</v>
      </c>
      <c r="CG11" s="13"/>
      <c r="CH11" s="16">
        <f t="shared" si="30"/>
        <v>75</v>
      </c>
      <c r="CI11" s="16">
        <f t="shared" si="31"/>
        <v>67</v>
      </c>
      <c r="CJ11" s="16">
        <f t="shared" si="32"/>
        <v>67</v>
      </c>
      <c r="CK11" s="16">
        <f t="shared" si="33"/>
        <v>60</v>
      </c>
      <c r="CL11" s="16">
        <f t="shared" si="34"/>
        <v>49</v>
      </c>
      <c r="CM11" s="16">
        <f t="shared" si="35"/>
        <v>36</v>
      </c>
      <c r="CN11" s="16">
        <f t="shared" si="36"/>
        <v>0</v>
      </c>
      <c r="CO11" s="16">
        <f t="shared" si="37"/>
        <v>0</v>
      </c>
      <c r="CP11" s="16">
        <f t="shared" si="38"/>
        <v>0</v>
      </c>
      <c r="CQ11" s="16">
        <f t="shared" si="39"/>
        <v>0</v>
      </c>
      <c r="CR11" s="16">
        <f t="shared" si="40"/>
        <v>0</v>
      </c>
      <c r="CS11" s="16">
        <f t="shared" si="41"/>
        <v>0</v>
      </c>
      <c r="CT11" s="16">
        <f t="shared" si="42"/>
        <v>0</v>
      </c>
      <c r="CU11" s="16">
        <f t="shared" si="43"/>
        <v>0</v>
      </c>
      <c r="CV11" s="16">
        <f t="shared" si="44"/>
        <v>0</v>
      </c>
      <c r="CW11" s="16">
        <f t="shared" si="45"/>
        <v>0</v>
      </c>
      <c r="CX11" s="14"/>
      <c r="CY11" s="15">
        <f t="shared" si="46"/>
        <v>3</v>
      </c>
      <c r="CZ11" s="15">
        <f t="shared" si="47"/>
        <v>3</v>
      </c>
      <c r="DA11" s="15">
        <f t="shared" si="48"/>
        <v>0</v>
      </c>
      <c r="DB11" s="15">
        <f t="shared" si="49"/>
        <v>0</v>
      </c>
      <c r="DC11" s="15">
        <f t="shared" si="50"/>
        <v>0</v>
      </c>
      <c r="DD11" s="15">
        <f t="shared" si="51"/>
        <v>0</v>
      </c>
      <c r="DE11" s="15">
        <f t="shared" si="52"/>
        <v>0</v>
      </c>
      <c r="DF11" s="15">
        <f t="shared" si="53"/>
        <v>0</v>
      </c>
    </row>
    <row r="12" spans="1:110" ht="15" customHeight="1">
      <c r="A12" s="134">
        <v>9</v>
      </c>
      <c r="B12" s="134">
        <v>9</v>
      </c>
      <c r="C12" s="166" t="s">
        <v>370</v>
      </c>
      <c r="D12" s="65"/>
      <c r="E12" s="76">
        <v>90</v>
      </c>
      <c r="F12" s="76">
        <f t="shared" si="0"/>
        <v>90</v>
      </c>
      <c r="G12" s="99"/>
      <c r="H12" s="137"/>
      <c r="I12" s="137"/>
      <c r="J12" s="137"/>
      <c r="K12" s="137"/>
      <c r="L12" s="137"/>
      <c r="M12" s="137"/>
      <c r="N12" s="137"/>
      <c r="O12" s="137"/>
      <c r="P12" s="137"/>
      <c r="Q12" s="137"/>
      <c r="R12" s="137"/>
      <c r="S12" s="137"/>
      <c r="T12" s="137"/>
      <c r="U12" s="137"/>
      <c r="V12" s="137"/>
      <c r="W12" s="137"/>
      <c r="X12" s="137"/>
      <c r="Y12" s="137"/>
      <c r="Z12" s="137"/>
      <c r="AA12" s="137"/>
      <c r="AB12" s="137"/>
      <c r="AC12" s="137"/>
      <c r="AD12" s="137"/>
      <c r="AE12" s="137"/>
      <c r="AF12" s="137"/>
      <c r="AG12" s="57">
        <v>67</v>
      </c>
      <c r="AH12" s="58">
        <v>54</v>
      </c>
      <c r="AI12" s="58"/>
      <c r="AJ12" s="58"/>
      <c r="AK12" s="58"/>
      <c r="AL12" s="137"/>
      <c r="AM12" s="137"/>
      <c r="AN12" s="137"/>
      <c r="AO12" s="137"/>
      <c r="AP12" s="137"/>
      <c r="AQ12" s="137"/>
      <c r="AR12" s="137"/>
      <c r="AS12" s="137"/>
      <c r="AT12" s="137"/>
      <c r="AU12" s="137"/>
      <c r="AV12" s="11">
        <f t="shared" si="1"/>
        <v>121</v>
      </c>
      <c r="AW12" s="101">
        <f t="shared" si="54"/>
        <v>239</v>
      </c>
      <c r="AX12" s="88"/>
      <c r="AY12" s="51"/>
      <c r="AZ12" s="89"/>
      <c r="BA12" s="26">
        <f t="shared" si="2"/>
        <v>121</v>
      </c>
      <c r="BB12" s="30">
        <f t="shared" si="3"/>
        <v>0</v>
      </c>
      <c r="BC12" s="28"/>
      <c r="BD12" s="29"/>
      <c r="BE12" s="28"/>
      <c r="BF12" s="15">
        <f t="shared" si="4"/>
        <v>0</v>
      </c>
      <c r="BG12" s="15">
        <f t="shared" si="5"/>
        <v>0</v>
      </c>
      <c r="BH12" s="15">
        <f t="shared" si="6"/>
        <v>0</v>
      </c>
      <c r="BI12" s="15">
        <f t="shared" si="7"/>
        <v>0</v>
      </c>
      <c r="BJ12" s="15">
        <f t="shared" si="8"/>
        <v>0</v>
      </c>
      <c r="BK12" s="15">
        <f t="shared" si="9"/>
        <v>0</v>
      </c>
      <c r="BL12" s="15">
        <f t="shared" si="10"/>
        <v>0</v>
      </c>
      <c r="BM12" s="15">
        <f t="shared" si="11"/>
        <v>0</v>
      </c>
      <c r="BN12" s="15">
        <f t="shared" si="12"/>
        <v>0</v>
      </c>
      <c r="BO12" s="15">
        <f t="shared" si="13"/>
        <v>0</v>
      </c>
      <c r="BP12" s="15">
        <f t="shared" si="14"/>
        <v>67</v>
      </c>
      <c r="BQ12" s="15">
        <f t="shared" si="15"/>
        <v>54</v>
      </c>
      <c r="BR12" s="15">
        <f t="shared" si="16"/>
        <v>0</v>
      </c>
      <c r="BS12" s="15">
        <f t="shared" si="17"/>
        <v>0</v>
      </c>
      <c r="BT12" s="15">
        <f t="shared" si="18"/>
        <v>0</v>
      </c>
      <c r="BU12" s="15">
        <f t="shared" si="19"/>
        <v>0</v>
      </c>
      <c r="BV12" s="15">
        <f t="shared" si="20"/>
        <v>121</v>
      </c>
      <c r="BW12" s="13"/>
      <c r="BX12" s="15">
        <f t="shared" si="21"/>
        <v>0</v>
      </c>
      <c r="BY12" s="15">
        <f t="shared" si="22"/>
        <v>0</v>
      </c>
      <c r="BZ12" s="15">
        <f t="shared" si="23"/>
        <v>0</v>
      </c>
      <c r="CA12" s="15">
        <f t="shared" si="24"/>
        <v>0</v>
      </c>
      <c r="CB12" s="15">
        <f t="shared" si="25"/>
        <v>0</v>
      </c>
      <c r="CC12" s="15">
        <f t="shared" si="26"/>
        <v>0</v>
      </c>
      <c r="CD12" s="15">
        <f t="shared" si="27"/>
        <v>0</v>
      </c>
      <c r="CE12" s="15">
        <f t="shared" si="28"/>
        <v>0</v>
      </c>
      <c r="CF12" s="15">
        <f t="shared" si="29"/>
        <v>0</v>
      </c>
      <c r="CG12" s="13"/>
      <c r="CH12" s="16">
        <f t="shared" si="30"/>
        <v>67</v>
      </c>
      <c r="CI12" s="16">
        <f t="shared" si="31"/>
        <v>54</v>
      </c>
      <c r="CJ12" s="16">
        <f t="shared" si="32"/>
        <v>0</v>
      </c>
      <c r="CK12" s="16">
        <f t="shared" si="33"/>
        <v>0</v>
      </c>
      <c r="CL12" s="16">
        <f t="shared" si="34"/>
        <v>0</v>
      </c>
      <c r="CM12" s="16">
        <f t="shared" si="35"/>
        <v>0</v>
      </c>
      <c r="CN12" s="16">
        <f t="shared" si="36"/>
        <v>0</v>
      </c>
      <c r="CO12" s="16">
        <f t="shared" si="37"/>
        <v>0</v>
      </c>
      <c r="CP12" s="16">
        <f t="shared" si="38"/>
        <v>0</v>
      </c>
      <c r="CQ12" s="16">
        <f t="shared" si="39"/>
        <v>0</v>
      </c>
      <c r="CR12" s="16">
        <f t="shared" si="40"/>
        <v>0</v>
      </c>
      <c r="CS12" s="16">
        <f t="shared" si="41"/>
        <v>0</v>
      </c>
      <c r="CT12" s="16">
        <f t="shared" si="42"/>
        <v>0</v>
      </c>
      <c r="CU12" s="16">
        <f t="shared" si="43"/>
        <v>0</v>
      </c>
      <c r="CV12" s="16">
        <f t="shared" si="44"/>
        <v>0</v>
      </c>
      <c r="CW12" s="16">
        <f t="shared" si="45"/>
        <v>0</v>
      </c>
      <c r="CX12" s="14"/>
      <c r="CY12" s="15">
        <f t="shared" si="46"/>
        <v>0</v>
      </c>
      <c r="CZ12" s="15">
        <f t="shared" si="47"/>
        <v>0</v>
      </c>
      <c r="DA12" s="15">
        <f t="shared" si="48"/>
        <v>0</v>
      </c>
      <c r="DB12" s="15">
        <f t="shared" si="49"/>
        <v>0</v>
      </c>
      <c r="DC12" s="15">
        <f t="shared" si="50"/>
        <v>0</v>
      </c>
      <c r="DD12" s="15">
        <f t="shared" si="51"/>
        <v>0</v>
      </c>
      <c r="DE12" s="15">
        <f t="shared" si="52"/>
        <v>0</v>
      </c>
      <c r="DF12" s="15">
        <f t="shared" si="53"/>
        <v>0</v>
      </c>
    </row>
    <row r="13" spans="1:110" ht="15" customHeight="1">
      <c r="A13" s="134"/>
      <c r="B13" s="134">
        <v>10</v>
      </c>
      <c r="C13" s="69" t="s">
        <v>469</v>
      </c>
      <c r="D13" s="65"/>
      <c r="E13" s="76">
        <v>90</v>
      </c>
      <c r="F13" s="76">
        <f t="shared" si="0"/>
        <v>90</v>
      </c>
      <c r="G13" s="99"/>
      <c r="H13" s="137"/>
      <c r="I13" s="137"/>
      <c r="J13" s="137"/>
      <c r="K13" s="137"/>
      <c r="L13" s="137"/>
      <c r="M13" s="137"/>
      <c r="N13" s="137"/>
      <c r="O13" s="137"/>
      <c r="P13" s="137"/>
      <c r="Q13" s="137"/>
      <c r="R13" s="137"/>
      <c r="S13" s="137"/>
      <c r="T13" s="137"/>
      <c r="U13" s="137"/>
      <c r="V13" s="137"/>
      <c r="W13" s="137"/>
      <c r="X13" s="137"/>
      <c r="Y13" s="137"/>
      <c r="Z13" s="137"/>
      <c r="AA13" s="137"/>
      <c r="AB13" s="137"/>
      <c r="AC13" s="137"/>
      <c r="AD13" s="137"/>
      <c r="AE13" s="137"/>
      <c r="AF13" s="137"/>
      <c r="AG13" s="137"/>
      <c r="AH13" s="137"/>
      <c r="AI13" s="137"/>
      <c r="AJ13" s="137"/>
      <c r="AK13" s="137"/>
      <c r="AL13" s="137"/>
      <c r="AM13" s="137"/>
      <c r="AN13" s="137"/>
      <c r="AO13" s="137"/>
      <c r="AP13" s="137"/>
      <c r="AQ13" s="57">
        <v>54</v>
      </c>
      <c r="AR13" s="58">
        <v>49</v>
      </c>
      <c r="AS13" s="58"/>
      <c r="AT13" s="58"/>
      <c r="AU13" s="58"/>
      <c r="AV13" s="11">
        <f t="shared" si="1"/>
        <v>103</v>
      </c>
      <c r="AW13" s="101">
        <f t="shared" si="54"/>
        <v>18</v>
      </c>
      <c r="AX13" s="85"/>
      <c r="AY13" s="86"/>
      <c r="AZ13" s="87"/>
      <c r="BA13" s="26">
        <f t="shared" si="2"/>
        <v>103</v>
      </c>
      <c r="BB13" s="30">
        <f t="shared" si="3"/>
        <v>0</v>
      </c>
      <c r="BC13" s="29"/>
      <c r="BD13" s="28"/>
      <c r="BE13" s="29"/>
      <c r="BF13" s="15">
        <f t="shared" si="4"/>
        <v>0</v>
      </c>
      <c r="BG13" s="15">
        <f t="shared" si="5"/>
        <v>0</v>
      </c>
      <c r="BH13" s="15">
        <f t="shared" si="6"/>
        <v>0</v>
      </c>
      <c r="BI13" s="15">
        <f t="shared" si="7"/>
        <v>0</v>
      </c>
      <c r="BJ13" s="15">
        <f t="shared" si="8"/>
        <v>0</v>
      </c>
      <c r="BK13" s="15">
        <f t="shared" si="9"/>
        <v>0</v>
      </c>
      <c r="BL13" s="15">
        <f t="shared" si="10"/>
        <v>0</v>
      </c>
      <c r="BM13" s="15">
        <f t="shared" si="11"/>
        <v>0</v>
      </c>
      <c r="BN13" s="15">
        <f t="shared" si="12"/>
        <v>0</v>
      </c>
      <c r="BO13" s="15">
        <f t="shared" si="13"/>
        <v>0</v>
      </c>
      <c r="BP13" s="15">
        <f t="shared" si="14"/>
        <v>0</v>
      </c>
      <c r="BQ13" s="15">
        <f t="shared" si="15"/>
        <v>0</v>
      </c>
      <c r="BR13" s="15">
        <f t="shared" si="16"/>
        <v>0</v>
      </c>
      <c r="BS13" s="15">
        <f t="shared" si="17"/>
        <v>0</v>
      </c>
      <c r="BT13" s="15">
        <f t="shared" si="18"/>
        <v>54</v>
      </c>
      <c r="BU13" s="15">
        <f t="shared" si="19"/>
        <v>49</v>
      </c>
      <c r="BV13" s="15">
        <f t="shared" si="20"/>
        <v>103</v>
      </c>
      <c r="BW13" s="13"/>
      <c r="BX13" s="15">
        <f t="shared" si="21"/>
        <v>0</v>
      </c>
      <c r="BY13" s="15">
        <f t="shared" si="22"/>
        <v>0</v>
      </c>
      <c r="BZ13" s="15">
        <f t="shared" si="23"/>
        <v>0</v>
      </c>
      <c r="CA13" s="15">
        <f t="shared" si="24"/>
        <v>0</v>
      </c>
      <c r="CB13" s="15">
        <f t="shared" si="25"/>
        <v>0</v>
      </c>
      <c r="CC13" s="15">
        <f t="shared" si="26"/>
        <v>0</v>
      </c>
      <c r="CD13" s="15">
        <f t="shared" si="27"/>
        <v>0</v>
      </c>
      <c r="CE13" s="15">
        <f t="shared" si="28"/>
        <v>0</v>
      </c>
      <c r="CF13" s="15">
        <f t="shared" si="29"/>
        <v>0</v>
      </c>
      <c r="CG13" s="13"/>
      <c r="CH13" s="16">
        <f t="shared" si="30"/>
        <v>54</v>
      </c>
      <c r="CI13" s="16">
        <f t="shared" si="31"/>
        <v>49</v>
      </c>
      <c r="CJ13" s="16">
        <f t="shared" si="32"/>
        <v>0</v>
      </c>
      <c r="CK13" s="16">
        <f t="shared" si="33"/>
        <v>0</v>
      </c>
      <c r="CL13" s="16">
        <f t="shared" si="34"/>
        <v>0</v>
      </c>
      <c r="CM13" s="16">
        <f t="shared" si="35"/>
        <v>0</v>
      </c>
      <c r="CN13" s="16">
        <f t="shared" si="36"/>
        <v>0</v>
      </c>
      <c r="CO13" s="16">
        <f t="shared" si="37"/>
        <v>0</v>
      </c>
      <c r="CP13" s="16">
        <f t="shared" si="38"/>
        <v>0</v>
      </c>
      <c r="CQ13" s="16">
        <f t="shared" si="39"/>
        <v>0</v>
      </c>
      <c r="CR13" s="16">
        <f t="shared" si="40"/>
        <v>0</v>
      </c>
      <c r="CS13" s="16">
        <f t="shared" si="41"/>
        <v>0</v>
      </c>
      <c r="CT13" s="16">
        <f t="shared" si="42"/>
        <v>0</v>
      </c>
      <c r="CU13" s="16">
        <f t="shared" si="43"/>
        <v>0</v>
      </c>
      <c r="CV13" s="16">
        <f t="shared" si="44"/>
        <v>0</v>
      </c>
      <c r="CW13" s="16">
        <f t="shared" si="45"/>
        <v>0</v>
      </c>
      <c r="CX13" s="14"/>
      <c r="CY13" s="15">
        <f t="shared" si="46"/>
        <v>0</v>
      </c>
      <c r="CZ13" s="15">
        <f t="shared" si="47"/>
        <v>0</v>
      </c>
      <c r="DA13" s="15">
        <f t="shared" si="48"/>
        <v>0</v>
      </c>
      <c r="DB13" s="15">
        <f t="shared" si="49"/>
        <v>0</v>
      </c>
      <c r="DC13" s="15">
        <f t="shared" si="50"/>
        <v>0</v>
      </c>
      <c r="DD13" s="15">
        <f t="shared" si="51"/>
        <v>0</v>
      </c>
      <c r="DE13" s="15">
        <f t="shared" si="52"/>
        <v>0</v>
      </c>
      <c r="DF13" s="15">
        <f t="shared" si="53"/>
        <v>0</v>
      </c>
    </row>
    <row r="14" spans="1:110" ht="15" customHeight="1">
      <c r="A14" s="134">
        <v>10</v>
      </c>
      <c r="B14" s="134">
        <v>11</v>
      </c>
      <c r="C14" s="37" t="s">
        <v>282</v>
      </c>
      <c r="D14" s="65"/>
      <c r="E14" s="76">
        <v>90</v>
      </c>
      <c r="F14" s="76">
        <f t="shared" si="0"/>
        <v>90</v>
      </c>
      <c r="G14" s="99"/>
      <c r="H14" s="137"/>
      <c r="I14" s="137"/>
      <c r="J14" s="137"/>
      <c r="K14" s="137"/>
      <c r="L14" s="137"/>
      <c r="M14" s="137"/>
      <c r="N14" s="137"/>
      <c r="O14" s="137"/>
      <c r="P14" s="137"/>
      <c r="Q14" s="137"/>
      <c r="R14" s="57">
        <v>54</v>
      </c>
      <c r="S14" s="58">
        <v>45</v>
      </c>
      <c r="T14" s="58"/>
      <c r="U14" s="58"/>
      <c r="V14" s="58"/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  <c r="AK14" s="137"/>
      <c r="AL14" s="137"/>
      <c r="AM14" s="137"/>
      <c r="AN14" s="137"/>
      <c r="AO14" s="137"/>
      <c r="AP14" s="137"/>
      <c r="AQ14" s="137"/>
      <c r="AR14" s="137"/>
      <c r="AS14" s="137"/>
      <c r="AT14" s="137"/>
      <c r="AU14" s="137"/>
      <c r="AV14" s="11">
        <f t="shared" si="1"/>
        <v>99</v>
      </c>
      <c r="AW14" s="101">
        <f t="shared" si="54"/>
        <v>4</v>
      </c>
      <c r="AX14" s="88"/>
      <c r="AY14" s="51"/>
      <c r="AZ14" s="89"/>
      <c r="BA14" s="26">
        <f t="shared" si="2"/>
        <v>99</v>
      </c>
      <c r="BB14" s="30">
        <f t="shared" si="3"/>
        <v>0</v>
      </c>
      <c r="BC14" s="28"/>
      <c r="BD14" s="29"/>
      <c r="BE14" s="28"/>
      <c r="BF14" s="15">
        <f t="shared" si="4"/>
        <v>0</v>
      </c>
      <c r="BG14" s="15">
        <f t="shared" si="5"/>
        <v>0</v>
      </c>
      <c r="BH14" s="15">
        <f t="shared" si="6"/>
        <v>0</v>
      </c>
      <c r="BI14" s="15">
        <f t="shared" si="7"/>
        <v>0</v>
      </c>
      <c r="BJ14" s="15">
        <f t="shared" si="8"/>
        <v>54</v>
      </c>
      <c r="BK14" s="15">
        <f t="shared" si="9"/>
        <v>45</v>
      </c>
      <c r="BL14" s="15">
        <f t="shared" si="10"/>
        <v>0</v>
      </c>
      <c r="BM14" s="15">
        <f t="shared" si="11"/>
        <v>0</v>
      </c>
      <c r="BN14" s="15">
        <f t="shared" si="12"/>
        <v>0</v>
      </c>
      <c r="BO14" s="15">
        <f t="shared" si="13"/>
        <v>0</v>
      </c>
      <c r="BP14" s="15">
        <f t="shared" si="14"/>
        <v>0</v>
      </c>
      <c r="BQ14" s="15">
        <f t="shared" si="15"/>
        <v>0</v>
      </c>
      <c r="BR14" s="15">
        <f t="shared" si="16"/>
        <v>0</v>
      </c>
      <c r="BS14" s="15">
        <f t="shared" si="17"/>
        <v>0</v>
      </c>
      <c r="BT14" s="15">
        <f t="shared" si="18"/>
        <v>0</v>
      </c>
      <c r="BU14" s="15">
        <f t="shared" si="19"/>
        <v>0</v>
      </c>
      <c r="BV14" s="15">
        <f t="shared" si="20"/>
        <v>99</v>
      </c>
      <c r="BW14" s="13"/>
      <c r="BX14" s="15">
        <f t="shared" si="21"/>
        <v>0</v>
      </c>
      <c r="BY14" s="15">
        <f t="shared" si="22"/>
        <v>0</v>
      </c>
      <c r="BZ14" s="15">
        <f t="shared" si="23"/>
        <v>0</v>
      </c>
      <c r="CA14" s="15">
        <f t="shared" si="24"/>
        <v>0</v>
      </c>
      <c r="CB14" s="15">
        <f t="shared" si="25"/>
        <v>0</v>
      </c>
      <c r="CC14" s="15">
        <f t="shared" si="26"/>
        <v>0</v>
      </c>
      <c r="CD14" s="15">
        <f t="shared" si="27"/>
        <v>0</v>
      </c>
      <c r="CE14" s="15">
        <f t="shared" si="28"/>
        <v>0</v>
      </c>
      <c r="CF14" s="15">
        <f t="shared" si="29"/>
        <v>0</v>
      </c>
      <c r="CG14" s="13"/>
      <c r="CH14" s="16">
        <f t="shared" si="30"/>
        <v>54</v>
      </c>
      <c r="CI14" s="16">
        <f t="shared" si="31"/>
        <v>45</v>
      </c>
      <c r="CJ14" s="16">
        <f t="shared" si="32"/>
        <v>0</v>
      </c>
      <c r="CK14" s="16">
        <f t="shared" si="33"/>
        <v>0</v>
      </c>
      <c r="CL14" s="16">
        <f t="shared" si="34"/>
        <v>0</v>
      </c>
      <c r="CM14" s="16">
        <f t="shared" si="35"/>
        <v>0</v>
      </c>
      <c r="CN14" s="16">
        <f t="shared" si="36"/>
        <v>0</v>
      </c>
      <c r="CO14" s="16">
        <f t="shared" si="37"/>
        <v>0</v>
      </c>
      <c r="CP14" s="16">
        <f t="shared" si="38"/>
        <v>0</v>
      </c>
      <c r="CQ14" s="16">
        <f t="shared" si="39"/>
        <v>0</v>
      </c>
      <c r="CR14" s="16">
        <f t="shared" si="40"/>
        <v>0</v>
      </c>
      <c r="CS14" s="16">
        <f t="shared" si="41"/>
        <v>0</v>
      </c>
      <c r="CT14" s="16">
        <f t="shared" si="42"/>
        <v>0</v>
      </c>
      <c r="CU14" s="16">
        <f t="shared" si="43"/>
        <v>0</v>
      </c>
      <c r="CV14" s="16">
        <f t="shared" si="44"/>
        <v>0</v>
      </c>
      <c r="CW14" s="16">
        <f t="shared" si="45"/>
        <v>0</v>
      </c>
      <c r="CX14" s="14"/>
      <c r="CY14" s="15">
        <f t="shared" si="46"/>
        <v>0</v>
      </c>
      <c r="CZ14" s="15">
        <f t="shared" si="47"/>
        <v>0</v>
      </c>
      <c r="DA14" s="15">
        <f t="shared" si="48"/>
        <v>0</v>
      </c>
      <c r="DB14" s="15">
        <f t="shared" si="49"/>
        <v>0</v>
      </c>
      <c r="DC14" s="15">
        <f t="shared" si="50"/>
        <v>0</v>
      </c>
      <c r="DD14" s="15">
        <f t="shared" si="51"/>
        <v>0</v>
      </c>
      <c r="DE14" s="15">
        <f t="shared" si="52"/>
        <v>0</v>
      </c>
      <c r="DF14" s="15">
        <f t="shared" si="53"/>
        <v>0</v>
      </c>
    </row>
    <row r="15" spans="1:110" ht="15" customHeight="1">
      <c r="A15" s="134">
        <v>11</v>
      </c>
      <c r="B15" s="134">
        <v>12</v>
      </c>
      <c r="C15" s="2" t="s">
        <v>283</v>
      </c>
      <c r="D15" s="65"/>
      <c r="E15" s="76">
        <v>90</v>
      </c>
      <c r="F15" s="76">
        <f t="shared" si="0"/>
        <v>90</v>
      </c>
      <c r="G15" s="107"/>
      <c r="H15" s="137"/>
      <c r="I15" s="137"/>
      <c r="J15" s="137"/>
      <c r="K15" s="137"/>
      <c r="L15" s="137"/>
      <c r="M15" s="137"/>
      <c r="N15" s="137"/>
      <c r="O15" s="137"/>
      <c r="P15" s="137"/>
      <c r="Q15" s="137"/>
      <c r="R15" s="57">
        <v>49</v>
      </c>
      <c r="S15" s="58">
        <v>49</v>
      </c>
      <c r="T15" s="58"/>
      <c r="U15" s="58"/>
      <c r="V15" s="58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37"/>
      <c r="AK15" s="137"/>
      <c r="AL15" s="137"/>
      <c r="AM15" s="137"/>
      <c r="AN15" s="137"/>
      <c r="AO15" s="137"/>
      <c r="AP15" s="137"/>
      <c r="AQ15" s="137"/>
      <c r="AR15" s="137"/>
      <c r="AS15" s="137"/>
      <c r="AT15" s="137"/>
      <c r="AU15" s="137"/>
      <c r="AV15" s="11">
        <f t="shared" si="1"/>
        <v>98</v>
      </c>
      <c r="AW15" s="101">
        <f t="shared" si="54"/>
        <v>1</v>
      </c>
      <c r="AX15" s="85"/>
      <c r="AY15" s="86"/>
      <c r="AZ15" s="87"/>
      <c r="BA15" s="26">
        <f t="shared" si="2"/>
        <v>98</v>
      </c>
      <c r="BB15" s="30">
        <f t="shared" si="3"/>
        <v>0</v>
      </c>
      <c r="BC15" s="29"/>
      <c r="BD15" s="28"/>
      <c r="BE15" s="29"/>
      <c r="BF15" s="15">
        <f t="shared" si="4"/>
        <v>0</v>
      </c>
      <c r="BG15" s="15">
        <f t="shared" si="5"/>
        <v>0</v>
      </c>
      <c r="BH15" s="15">
        <f t="shared" si="6"/>
        <v>0</v>
      </c>
      <c r="BI15" s="15">
        <f t="shared" si="7"/>
        <v>0</v>
      </c>
      <c r="BJ15" s="15">
        <f t="shared" si="8"/>
        <v>49</v>
      </c>
      <c r="BK15" s="15">
        <f t="shared" si="9"/>
        <v>49</v>
      </c>
      <c r="BL15" s="15">
        <f t="shared" si="10"/>
        <v>0</v>
      </c>
      <c r="BM15" s="15">
        <f t="shared" si="11"/>
        <v>0</v>
      </c>
      <c r="BN15" s="15">
        <f t="shared" si="12"/>
        <v>0</v>
      </c>
      <c r="BO15" s="15">
        <f t="shared" si="13"/>
        <v>0</v>
      </c>
      <c r="BP15" s="15">
        <f t="shared" si="14"/>
        <v>0</v>
      </c>
      <c r="BQ15" s="15">
        <f t="shared" si="15"/>
        <v>0</v>
      </c>
      <c r="BR15" s="15">
        <f t="shared" si="16"/>
        <v>0</v>
      </c>
      <c r="BS15" s="15">
        <f t="shared" si="17"/>
        <v>0</v>
      </c>
      <c r="BT15" s="15">
        <f t="shared" si="18"/>
        <v>0</v>
      </c>
      <c r="BU15" s="15">
        <f t="shared" si="19"/>
        <v>0</v>
      </c>
      <c r="BV15" s="15">
        <f t="shared" si="20"/>
        <v>98</v>
      </c>
      <c r="BW15" s="13"/>
      <c r="BX15" s="15">
        <f t="shared" si="21"/>
        <v>0</v>
      </c>
      <c r="BY15" s="15">
        <f t="shared" si="22"/>
        <v>0</v>
      </c>
      <c r="BZ15" s="15">
        <f t="shared" si="23"/>
        <v>0</v>
      </c>
      <c r="CA15" s="15">
        <f t="shared" si="24"/>
        <v>0</v>
      </c>
      <c r="CB15" s="15">
        <f t="shared" si="25"/>
        <v>0</v>
      </c>
      <c r="CC15" s="15">
        <f t="shared" si="26"/>
        <v>0</v>
      </c>
      <c r="CD15" s="15">
        <f t="shared" si="27"/>
        <v>0</v>
      </c>
      <c r="CE15" s="15">
        <f t="shared" si="28"/>
        <v>0</v>
      </c>
      <c r="CF15" s="15">
        <f t="shared" si="29"/>
        <v>0</v>
      </c>
      <c r="CG15" s="13"/>
      <c r="CH15" s="16">
        <f t="shared" si="30"/>
        <v>49</v>
      </c>
      <c r="CI15" s="16">
        <f t="shared" si="31"/>
        <v>49</v>
      </c>
      <c r="CJ15" s="16">
        <f t="shared" si="32"/>
        <v>0</v>
      </c>
      <c r="CK15" s="16">
        <f t="shared" si="33"/>
        <v>0</v>
      </c>
      <c r="CL15" s="16">
        <f t="shared" si="34"/>
        <v>0</v>
      </c>
      <c r="CM15" s="16">
        <f t="shared" si="35"/>
        <v>0</v>
      </c>
      <c r="CN15" s="16">
        <f t="shared" si="36"/>
        <v>0</v>
      </c>
      <c r="CO15" s="16">
        <f t="shared" si="37"/>
        <v>0</v>
      </c>
      <c r="CP15" s="16">
        <f t="shared" si="38"/>
        <v>0</v>
      </c>
      <c r="CQ15" s="16">
        <f t="shared" si="39"/>
        <v>0</v>
      </c>
      <c r="CR15" s="16">
        <f t="shared" si="40"/>
        <v>0</v>
      </c>
      <c r="CS15" s="16">
        <f t="shared" si="41"/>
        <v>0</v>
      </c>
      <c r="CT15" s="16">
        <f t="shared" si="42"/>
        <v>0</v>
      </c>
      <c r="CU15" s="16">
        <f t="shared" si="43"/>
        <v>0</v>
      </c>
      <c r="CV15" s="16">
        <f t="shared" si="44"/>
        <v>0</v>
      </c>
      <c r="CW15" s="16">
        <f t="shared" si="45"/>
        <v>0</v>
      </c>
      <c r="CX15" s="14"/>
      <c r="CY15" s="15">
        <f t="shared" si="46"/>
        <v>0</v>
      </c>
      <c r="CZ15" s="15">
        <f t="shared" si="47"/>
        <v>0</v>
      </c>
      <c r="DA15" s="15">
        <f t="shared" si="48"/>
        <v>0</v>
      </c>
      <c r="DB15" s="15">
        <f t="shared" si="49"/>
        <v>0</v>
      </c>
      <c r="DC15" s="15">
        <f t="shared" si="50"/>
        <v>0</v>
      </c>
      <c r="DD15" s="15">
        <f t="shared" si="51"/>
        <v>0</v>
      </c>
      <c r="DE15" s="15">
        <f t="shared" si="52"/>
        <v>0</v>
      </c>
      <c r="DF15" s="15">
        <f t="shared" si="53"/>
        <v>0</v>
      </c>
    </row>
    <row r="16" spans="1:110" ht="15" customHeight="1">
      <c r="A16" s="134">
        <v>12</v>
      </c>
      <c r="B16" s="134">
        <v>13</v>
      </c>
      <c r="C16" s="163" t="s">
        <v>157</v>
      </c>
      <c r="D16" s="65"/>
      <c r="E16" s="76">
        <v>90</v>
      </c>
      <c r="F16" s="76">
        <f t="shared" si="0"/>
        <v>90</v>
      </c>
      <c r="G16" s="99"/>
      <c r="H16" s="58">
        <v>49</v>
      </c>
      <c r="I16" s="58">
        <v>45</v>
      </c>
      <c r="J16" s="58"/>
      <c r="K16" s="58"/>
      <c r="L16" s="58"/>
      <c r="M16" s="137"/>
      <c r="N16" s="137"/>
      <c r="O16" s="137"/>
      <c r="P16" s="137"/>
      <c r="Q16" s="137"/>
      <c r="R16" s="137"/>
      <c r="S16" s="137"/>
      <c r="T16" s="137"/>
      <c r="U16" s="137"/>
      <c r="V16" s="137"/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7"/>
      <c r="AJ16" s="137"/>
      <c r="AK16" s="137"/>
      <c r="AL16" s="137"/>
      <c r="AM16" s="137"/>
      <c r="AN16" s="137"/>
      <c r="AO16" s="137"/>
      <c r="AP16" s="137"/>
      <c r="AQ16" s="137"/>
      <c r="AR16" s="137"/>
      <c r="AS16" s="137"/>
      <c r="AT16" s="137"/>
      <c r="AU16" s="137"/>
      <c r="AV16" s="11">
        <f t="shared" si="1"/>
        <v>94</v>
      </c>
      <c r="AW16" s="101">
        <f t="shared" si="54"/>
        <v>4</v>
      </c>
      <c r="AX16" s="88"/>
      <c r="AY16" s="51"/>
      <c r="AZ16" s="89"/>
      <c r="BA16" s="26">
        <f t="shared" si="2"/>
        <v>94</v>
      </c>
      <c r="BB16" s="30">
        <f t="shared" si="3"/>
        <v>0</v>
      </c>
      <c r="BC16" s="28"/>
      <c r="BD16" s="29"/>
      <c r="BE16" s="28"/>
      <c r="BF16" s="15">
        <f t="shared" si="4"/>
        <v>49</v>
      </c>
      <c r="BG16" s="15">
        <f t="shared" si="5"/>
        <v>45</v>
      </c>
      <c r="BH16" s="15">
        <f t="shared" si="6"/>
        <v>0</v>
      </c>
      <c r="BI16" s="15">
        <f t="shared" si="7"/>
        <v>0</v>
      </c>
      <c r="BJ16" s="15">
        <f t="shared" si="8"/>
        <v>0</v>
      </c>
      <c r="BK16" s="15">
        <f t="shared" si="9"/>
        <v>0</v>
      </c>
      <c r="BL16" s="15">
        <f t="shared" si="10"/>
        <v>0</v>
      </c>
      <c r="BM16" s="15">
        <f t="shared" si="11"/>
        <v>0</v>
      </c>
      <c r="BN16" s="15">
        <f t="shared" si="12"/>
        <v>0</v>
      </c>
      <c r="BO16" s="15">
        <f t="shared" si="13"/>
        <v>0</v>
      </c>
      <c r="BP16" s="15">
        <f t="shared" si="14"/>
        <v>0</v>
      </c>
      <c r="BQ16" s="15">
        <f t="shared" si="15"/>
        <v>0</v>
      </c>
      <c r="BR16" s="15">
        <f t="shared" si="16"/>
        <v>0</v>
      </c>
      <c r="BS16" s="15">
        <f t="shared" si="17"/>
        <v>0</v>
      </c>
      <c r="BT16" s="15">
        <f t="shared" si="18"/>
        <v>0</v>
      </c>
      <c r="BU16" s="15">
        <f t="shared" si="19"/>
        <v>0</v>
      </c>
      <c r="BV16" s="15">
        <f t="shared" si="20"/>
        <v>94</v>
      </c>
      <c r="BW16" s="13"/>
      <c r="BX16" s="15">
        <f t="shared" si="21"/>
        <v>0</v>
      </c>
      <c r="BY16" s="15">
        <f t="shared" si="22"/>
        <v>0</v>
      </c>
      <c r="BZ16" s="15">
        <f t="shared" si="23"/>
        <v>0</v>
      </c>
      <c r="CA16" s="15">
        <f t="shared" si="24"/>
        <v>0</v>
      </c>
      <c r="CB16" s="15">
        <f t="shared" si="25"/>
        <v>0</v>
      </c>
      <c r="CC16" s="15">
        <f t="shared" si="26"/>
        <v>0</v>
      </c>
      <c r="CD16" s="15">
        <f t="shared" si="27"/>
        <v>0</v>
      </c>
      <c r="CE16" s="15">
        <f t="shared" si="28"/>
        <v>0</v>
      </c>
      <c r="CF16" s="15">
        <f t="shared" si="29"/>
        <v>0</v>
      </c>
      <c r="CG16" s="13"/>
      <c r="CH16" s="16">
        <f t="shared" si="30"/>
        <v>49</v>
      </c>
      <c r="CI16" s="16">
        <f t="shared" si="31"/>
        <v>45</v>
      </c>
      <c r="CJ16" s="16">
        <f t="shared" si="32"/>
        <v>0</v>
      </c>
      <c r="CK16" s="16">
        <f t="shared" si="33"/>
        <v>0</v>
      </c>
      <c r="CL16" s="16">
        <f t="shared" si="34"/>
        <v>0</v>
      </c>
      <c r="CM16" s="16">
        <f t="shared" si="35"/>
        <v>0</v>
      </c>
      <c r="CN16" s="16">
        <f t="shared" si="36"/>
        <v>0</v>
      </c>
      <c r="CO16" s="16">
        <f t="shared" si="37"/>
        <v>0</v>
      </c>
      <c r="CP16" s="16">
        <f t="shared" si="38"/>
        <v>0</v>
      </c>
      <c r="CQ16" s="16">
        <f t="shared" si="39"/>
        <v>0</v>
      </c>
      <c r="CR16" s="16">
        <f t="shared" si="40"/>
        <v>0</v>
      </c>
      <c r="CS16" s="16">
        <f t="shared" si="41"/>
        <v>0</v>
      </c>
      <c r="CT16" s="16">
        <f t="shared" si="42"/>
        <v>0</v>
      </c>
      <c r="CU16" s="16">
        <f t="shared" si="43"/>
        <v>0</v>
      </c>
      <c r="CV16" s="16">
        <f t="shared" si="44"/>
        <v>0</v>
      </c>
      <c r="CW16" s="16">
        <f t="shared" si="45"/>
        <v>0</v>
      </c>
      <c r="CX16" s="14"/>
      <c r="CY16" s="15">
        <f t="shared" si="46"/>
        <v>0</v>
      </c>
      <c r="CZ16" s="15">
        <f t="shared" si="47"/>
        <v>0</v>
      </c>
      <c r="DA16" s="15">
        <f t="shared" si="48"/>
        <v>0</v>
      </c>
      <c r="DB16" s="15">
        <f t="shared" si="49"/>
        <v>0</v>
      </c>
      <c r="DC16" s="15">
        <f t="shared" si="50"/>
        <v>0</v>
      </c>
      <c r="DD16" s="15">
        <f t="shared" si="51"/>
        <v>0</v>
      </c>
      <c r="DE16" s="15">
        <f t="shared" si="52"/>
        <v>0</v>
      </c>
      <c r="DF16" s="15">
        <f t="shared" si="53"/>
        <v>0</v>
      </c>
    </row>
    <row r="17" spans="1:110" ht="15" customHeight="1">
      <c r="A17" s="134">
        <v>13</v>
      </c>
      <c r="B17" s="134">
        <v>14</v>
      </c>
      <c r="C17" s="69" t="s">
        <v>369</v>
      </c>
      <c r="D17" s="65"/>
      <c r="E17" s="76">
        <v>90</v>
      </c>
      <c r="F17" s="76">
        <f t="shared" si="0"/>
        <v>90</v>
      </c>
      <c r="G17" s="99"/>
      <c r="H17" s="137"/>
      <c r="I17" s="137"/>
      <c r="J17" s="137"/>
      <c r="K17" s="137"/>
      <c r="L17" s="137"/>
      <c r="M17" s="137"/>
      <c r="N17" s="137"/>
      <c r="O17" s="137"/>
      <c r="P17" s="137"/>
      <c r="Q17" s="137"/>
      <c r="R17" s="137"/>
      <c r="S17" s="137"/>
      <c r="T17" s="137"/>
      <c r="U17" s="137"/>
      <c r="V17" s="137"/>
      <c r="W17" s="137"/>
      <c r="X17" s="137"/>
      <c r="Y17" s="137"/>
      <c r="Z17" s="137"/>
      <c r="AA17" s="137"/>
      <c r="AB17" s="57">
        <v>45</v>
      </c>
      <c r="AC17" s="58">
        <v>45</v>
      </c>
      <c r="AD17" s="58"/>
      <c r="AE17" s="58"/>
      <c r="AF17" s="58"/>
      <c r="AG17" s="137"/>
      <c r="AH17" s="137"/>
      <c r="AI17" s="137"/>
      <c r="AJ17" s="137"/>
      <c r="AK17" s="137"/>
      <c r="AL17" s="137"/>
      <c r="AM17" s="137"/>
      <c r="AN17" s="137"/>
      <c r="AO17" s="137"/>
      <c r="AP17" s="137"/>
      <c r="AQ17" s="137"/>
      <c r="AR17" s="137"/>
      <c r="AS17" s="137"/>
      <c r="AT17" s="137"/>
      <c r="AU17" s="137"/>
      <c r="AV17" s="11">
        <f t="shared" si="1"/>
        <v>90</v>
      </c>
      <c r="AW17" s="101">
        <f t="shared" si="54"/>
        <v>4</v>
      </c>
      <c r="AX17" s="85"/>
      <c r="AY17" s="86"/>
      <c r="AZ17" s="87"/>
      <c r="BA17" s="26">
        <f t="shared" ref="BA17:BA53" si="55">SUM(CH17:CP17)</f>
        <v>90</v>
      </c>
      <c r="BB17" s="30">
        <f t="shared" ref="BB17:BB53" si="56">SUM(CY17:DC17)</f>
        <v>0</v>
      </c>
      <c r="BC17" s="29"/>
      <c r="BD17" s="28"/>
      <c r="BE17" s="29"/>
      <c r="BF17" s="15">
        <f t="shared" ref="BF17:BF35" si="57">H17</f>
        <v>0</v>
      </c>
      <c r="BG17" s="15">
        <f t="shared" ref="BG17:BG35" si="58">I17</f>
        <v>0</v>
      </c>
      <c r="BH17" s="15">
        <f t="shared" ref="BH17:BH35" si="59">M17</f>
        <v>0</v>
      </c>
      <c r="BI17" s="15">
        <f t="shared" ref="BI17:BI35" si="60">N17</f>
        <v>0</v>
      </c>
      <c r="BJ17" s="15">
        <f t="shared" ref="BJ17:BJ35" si="61">R17</f>
        <v>0</v>
      </c>
      <c r="BK17" s="15">
        <f t="shared" ref="BK17:BK35" si="62">S17</f>
        <v>0</v>
      </c>
      <c r="BL17" s="15">
        <f t="shared" ref="BL17:BL35" si="63">W17</f>
        <v>0</v>
      </c>
      <c r="BM17" s="15">
        <f t="shared" ref="BM17:BM35" si="64">X17</f>
        <v>0</v>
      </c>
      <c r="BN17" s="15">
        <f t="shared" ref="BN17:BN35" si="65">AB17</f>
        <v>45</v>
      </c>
      <c r="BO17" s="15">
        <f t="shared" ref="BO17:BO35" si="66">AC17</f>
        <v>45</v>
      </c>
      <c r="BP17" s="15">
        <f t="shared" ref="BP17:BP35" si="67">AG17</f>
        <v>0</v>
      </c>
      <c r="BQ17" s="15">
        <f t="shared" ref="BQ17:BQ35" si="68">AH17</f>
        <v>0</v>
      </c>
      <c r="BR17" s="15">
        <f t="shared" ref="BR17:BR35" si="69">AL17</f>
        <v>0</v>
      </c>
      <c r="BS17" s="15">
        <f t="shared" ref="BS17:BS35" si="70">AM17</f>
        <v>0</v>
      </c>
      <c r="BT17" s="15">
        <f t="shared" ref="BT17:BT35" si="71">AQ17</f>
        <v>0</v>
      </c>
      <c r="BU17" s="15">
        <f t="shared" ref="BU17:BU35" si="72">AR17</f>
        <v>0</v>
      </c>
      <c r="BV17" s="15">
        <f t="shared" ref="BV17:BV35" si="73">SUM(BF17:BU17)</f>
        <v>90</v>
      </c>
      <c r="BW17" s="13"/>
      <c r="BX17" s="15">
        <f t="shared" ref="BX17:BX35" si="74">SUM(J17:L17)</f>
        <v>0</v>
      </c>
      <c r="BY17" s="15">
        <f t="shared" ref="BY17:BY35" si="75">SUM(O17:Q17)</f>
        <v>0</v>
      </c>
      <c r="BZ17" s="15">
        <f t="shared" ref="BZ17:BZ35" si="76">SUM(T17:V17)</f>
        <v>0</v>
      </c>
      <c r="CA17" s="15">
        <f t="shared" ref="CA17:CA35" si="77">SUM(Y17:AA17)</f>
        <v>0</v>
      </c>
      <c r="CB17" s="15">
        <f t="shared" ref="CB17:CB35" si="78">SUM(AD17:AF17)</f>
        <v>0</v>
      </c>
      <c r="CC17" s="15">
        <f t="shared" ref="CC17:CC35" si="79">SUM(AI17:AK17)</f>
        <v>0</v>
      </c>
      <c r="CD17" s="15">
        <f t="shared" ref="CD17:CD35" si="80">SUM(AN17:AP17)</f>
        <v>0</v>
      </c>
      <c r="CE17" s="15">
        <f t="shared" ref="CE17:CE35" si="81">SUM(AS17:AU17)</f>
        <v>0</v>
      </c>
      <c r="CF17" s="15">
        <f t="shared" ref="CF17:CF35" si="82">SUM(BX17:CE17)</f>
        <v>0</v>
      </c>
      <c r="CG17" s="13"/>
      <c r="CH17" s="16">
        <f t="shared" ref="CH17:CH35" si="83">LARGE((BF17:BU17),1)</f>
        <v>45</v>
      </c>
      <c r="CI17" s="16">
        <f t="shared" ref="CI17:CI35" si="84">LARGE((BF17:BU17),2)</f>
        <v>45</v>
      </c>
      <c r="CJ17" s="16">
        <f t="shared" ref="CJ17:CJ35" si="85">LARGE((BF17:BU17),3)</f>
        <v>0</v>
      </c>
      <c r="CK17" s="16">
        <f t="shared" ref="CK17:CK35" si="86">LARGE((BF17:BU17),4)</f>
        <v>0</v>
      </c>
      <c r="CL17" s="16">
        <f t="shared" ref="CL17:CL35" si="87">LARGE((BF17:BU17),5)</f>
        <v>0</v>
      </c>
      <c r="CM17" s="16">
        <f t="shared" ref="CM17:CM35" si="88">LARGE((BF17:BU17),6)</f>
        <v>0</v>
      </c>
      <c r="CN17" s="16">
        <f t="shared" ref="CN17:CN35" si="89">LARGE((BF17:BU17),7)</f>
        <v>0</v>
      </c>
      <c r="CO17" s="16">
        <f t="shared" ref="CO17:CO35" si="90">LARGE((BF17:BU17),8)</f>
        <v>0</v>
      </c>
      <c r="CP17" s="16">
        <f t="shared" ref="CP17:CP35" si="91">LARGE((BF17:BU17),9)</f>
        <v>0</v>
      </c>
      <c r="CQ17" s="16">
        <f t="shared" ref="CQ17:CQ35" si="92">LARGE((BF17:BU17),10)</f>
        <v>0</v>
      </c>
      <c r="CR17" s="16">
        <f t="shared" ref="CR17:CR35" si="93">LARGE((BF17:BU17),11)</f>
        <v>0</v>
      </c>
      <c r="CS17" s="16">
        <f t="shared" ref="CS17:CS35" si="94">LARGE((BF17:BU17),12)</f>
        <v>0</v>
      </c>
      <c r="CT17" s="16">
        <f t="shared" ref="CT17:CT35" si="95">LARGE((BF17:BU17),13)</f>
        <v>0</v>
      </c>
      <c r="CU17" s="16">
        <f t="shared" ref="CU17:CU35" si="96">LARGE((BF17:BU17),14)</f>
        <v>0</v>
      </c>
      <c r="CV17" s="16">
        <f t="shared" ref="CV17:CV35" si="97">LARGE((BF17:BU17),15)</f>
        <v>0</v>
      </c>
      <c r="CW17" s="16">
        <f t="shared" ref="CW17:CW35" si="98">LARGE((BF17:BU17),16)</f>
        <v>0</v>
      </c>
      <c r="CX17" s="14"/>
      <c r="CY17" s="15">
        <f t="shared" ref="CY17:CY35" si="99">LARGE((BX17:CE17),1)</f>
        <v>0</v>
      </c>
      <c r="CZ17" s="15">
        <f t="shared" ref="CZ17:CZ35" si="100">LARGE((BX17:CE17),2)</f>
        <v>0</v>
      </c>
      <c r="DA17" s="15">
        <f t="shared" ref="DA17:DA35" si="101">LARGE((BX17:CE17),3)</f>
        <v>0</v>
      </c>
      <c r="DB17" s="15">
        <f t="shared" ref="DB17:DB35" si="102">LARGE((BX17:CE17),4)</f>
        <v>0</v>
      </c>
      <c r="DC17" s="15">
        <f t="shared" ref="DC17:DC35" si="103">LARGE((BX17:CE17),5)</f>
        <v>0</v>
      </c>
      <c r="DD17" s="15">
        <f t="shared" ref="DD17:DD35" si="104">LARGE((BX17:CE17),6)</f>
        <v>0</v>
      </c>
      <c r="DE17" s="15">
        <f t="shared" ref="DE17:DE35" si="105">LARGE((BX17:CE17),7)</f>
        <v>0</v>
      </c>
      <c r="DF17" s="15">
        <f t="shared" ref="DF17:DF35" si="106">LARGE((BX17:CE17),8)</f>
        <v>0</v>
      </c>
    </row>
    <row r="18" spans="1:110" ht="15" customHeight="1">
      <c r="A18" s="174"/>
      <c r="B18" s="175">
        <v>15</v>
      </c>
      <c r="C18" s="170"/>
      <c r="D18" s="173"/>
      <c r="E18" s="172">
        <v>90</v>
      </c>
      <c r="F18" s="172">
        <f t="shared" ref="F18:F35" si="107">E18+0</f>
        <v>90</v>
      </c>
      <c r="G18" s="173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1">
        <f t="shared" ref="AV18:AV35" si="108">SUM(BA18+BB18)</f>
        <v>0</v>
      </c>
      <c r="AW18" s="101">
        <f t="shared" si="54"/>
        <v>90</v>
      </c>
      <c r="AX18" s="104"/>
      <c r="AY18" s="105"/>
      <c r="AZ18" s="106"/>
      <c r="BA18" s="26">
        <f t="shared" si="55"/>
        <v>0</v>
      </c>
      <c r="BB18" s="30">
        <f t="shared" si="56"/>
        <v>0</v>
      </c>
      <c r="BC18" s="28"/>
      <c r="BD18" s="29"/>
      <c r="BE18" s="28"/>
      <c r="BF18" s="15">
        <f t="shared" si="57"/>
        <v>0</v>
      </c>
      <c r="BG18" s="15">
        <f t="shared" si="58"/>
        <v>0</v>
      </c>
      <c r="BH18" s="15">
        <f t="shared" si="59"/>
        <v>0</v>
      </c>
      <c r="BI18" s="15">
        <f t="shared" si="60"/>
        <v>0</v>
      </c>
      <c r="BJ18" s="15">
        <f t="shared" si="61"/>
        <v>0</v>
      </c>
      <c r="BK18" s="15">
        <f t="shared" si="62"/>
        <v>0</v>
      </c>
      <c r="BL18" s="15">
        <f t="shared" si="63"/>
        <v>0</v>
      </c>
      <c r="BM18" s="15">
        <f t="shared" si="64"/>
        <v>0</v>
      </c>
      <c r="BN18" s="15">
        <f t="shared" si="65"/>
        <v>0</v>
      </c>
      <c r="BO18" s="15">
        <f t="shared" si="66"/>
        <v>0</v>
      </c>
      <c r="BP18" s="15">
        <f t="shared" si="67"/>
        <v>0</v>
      </c>
      <c r="BQ18" s="15">
        <f t="shared" si="68"/>
        <v>0</v>
      </c>
      <c r="BR18" s="15">
        <f t="shared" si="69"/>
        <v>0</v>
      </c>
      <c r="BS18" s="15">
        <f t="shared" si="70"/>
        <v>0</v>
      </c>
      <c r="BT18" s="15">
        <f t="shared" si="71"/>
        <v>0</v>
      </c>
      <c r="BU18" s="15">
        <f t="shared" si="72"/>
        <v>0</v>
      </c>
      <c r="BV18" s="15">
        <f t="shared" si="73"/>
        <v>0</v>
      </c>
      <c r="BW18" s="13"/>
      <c r="BX18" s="15">
        <f t="shared" si="74"/>
        <v>0</v>
      </c>
      <c r="BY18" s="15">
        <f t="shared" si="75"/>
        <v>0</v>
      </c>
      <c r="BZ18" s="15">
        <f t="shared" si="76"/>
        <v>0</v>
      </c>
      <c r="CA18" s="15">
        <f t="shared" si="77"/>
        <v>0</v>
      </c>
      <c r="CB18" s="15">
        <f t="shared" si="78"/>
        <v>0</v>
      </c>
      <c r="CC18" s="15">
        <f t="shared" si="79"/>
        <v>0</v>
      </c>
      <c r="CD18" s="15">
        <f t="shared" si="80"/>
        <v>0</v>
      </c>
      <c r="CE18" s="15">
        <f t="shared" si="81"/>
        <v>0</v>
      </c>
      <c r="CF18" s="15">
        <f t="shared" si="82"/>
        <v>0</v>
      </c>
      <c r="CG18" s="13"/>
      <c r="CH18" s="16">
        <f t="shared" si="83"/>
        <v>0</v>
      </c>
      <c r="CI18" s="16">
        <f t="shared" si="84"/>
        <v>0</v>
      </c>
      <c r="CJ18" s="16">
        <f t="shared" si="85"/>
        <v>0</v>
      </c>
      <c r="CK18" s="16">
        <f t="shared" si="86"/>
        <v>0</v>
      </c>
      <c r="CL18" s="16">
        <f t="shared" si="87"/>
        <v>0</v>
      </c>
      <c r="CM18" s="16">
        <f t="shared" si="88"/>
        <v>0</v>
      </c>
      <c r="CN18" s="16">
        <f t="shared" si="89"/>
        <v>0</v>
      </c>
      <c r="CO18" s="16">
        <f t="shared" si="90"/>
        <v>0</v>
      </c>
      <c r="CP18" s="16">
        <f t="shared" si="91"/>
        <v>0</v>
      </c>
      <c r="CQ18" s="16">
        <f t="shared" si="92"/>
        <v>0</v>
      </c>
      <c r="CR18" s="16">
        <f t="shared" si="93"/>
        <v>0</v>
      </c>
      <c r="CS18" s="16">
        <f t="shared" si="94"/>
        <v>0</v>
      </c>
      <c r="CT18" s="16">
        <f t="shared" si="95"/>
        <v>0</v>
      </c>
      <c r="CU18" s="16">
        <f t="shared" si="96"/>
        <v>0</v>
      </c>
      <c r="CV18" s="16">
        <f t="shared" si="97"/>
        <v>0</v>
      </c>
      <c r="CW18" s="16">
        <f t="shared" si="98"/>
        <v>0</v>
      </c>
      <c r="CX18" s="14"/>
      <c r="CY18" s="15">
        <f t="shared" si="99"/>
        <v>0</v>
      </c>
      <c r="CZ18" s="15">
        <f t="shared" si="100"/>
        <v>0</v>
      </c>
      <c r="DA18" s="15">
        <f t="shared" si="101"/>
        <v>0</v>
      </c>
      <c r="DB18" s="15">
        <f t="shared" si="102"/>
        <v>0</v>
      </c>
      <c r="DC18" s="15">
        <f t="shared" si="103"/>
        <v>0</v>
      </c>
      <c r="DD18" s="15">
        <f t="shared" si="104"/>
        <v>0</v>
      </c>
      <c r="DE18" s="15">
        <f t="shared" si="105"/>
        <v>0</v>
      </c>
      <c r="DF18" s="15">
        <f t="shared" si="106"/>
        <v>0</v>
      </c>
    </row>
    <row r="19" spans="1:110" ht="15" customHeight="1">
      <c r="A19" s="133"/>
      <c r="B19" s="134">
        <v>16</v>
      </c>
      <c r="C19" s="69"/>
      <c r="D19" s="65"/>
      <c r="E19" s="76">
        <v>90</v>
      </c>
      <c r="F19" s="76">
        <f t="shared" si="107"/>
        <v>90</v>
      </c>
      <c r="G19" s="99"/>
      <c r="H19" s="58"/>
      <c r="I19" s="58"/>
      <c r="J19" s="58"/>
      <c r="K19" s="58"/>
      <c r="L19" s="58"/>
      <c r="M19" s="57"/>
      <c r="N19" s="58"/>
      <c r="O19" s="58"/>
      <c r="P19" s="58"/>
      <c r="Q19" s="58"/>
      <c r="R19" s="57"/>
      <c r="S19" s="58"/>
      <c r="T19" s="58"/>
      <c r="U19" s="58"/>
      <c r="V19" s="58"/>
      <c r="W19" s="57"/>
      <c r="X19" s="58"/>
      <c r="Y19" s="58"/>
      <c r="Z19" s="58"/>
      <c r="AA19" s="58"/>
      <c r="AB19" s="57"/>
      <c r="AC19" s="58"/>
      <c r="AD19" s="58"/>
      <c r="AE19" s="58"/>
      <c r="AF19" s="58"/>
      <c r="AG19" s="57"/>
      <c r="AH19" s="58"/>
      <c r="AI19" s="58"/>
      <c r="AJ19" s="58"/>
      <c r="AK19" s="58"/>
      <c r="AL19" s="57"/>
      <c r="AM19" s="58"/>
      <c r="AN19" s="58"/>
      <c r="AO19" s="58"/>
      <c r="AP19" s="58"/>
      <c r="AQ19" s="57"/>
      <c r="AR19" s="58"/>
      <c r="AS19" s="58"/>
      <c r="AT19" s="58"/>
      <c r="AU19" s="58"/>
      <c r="AV19" s="11">
        <f t="shared" si="108"/>
        <v>0</v>
      </c>
      <c r="AW19" s="93">
        <f t="shared" si="54"/>
        <v>0</v>
      </c>
      <c r="AX19" s="85"/>
      <c r="AY19" s="86"/>
      <c r="AZ19" s="87"/>
      <c r="BA19" s="26">
        <f t="shared" si="55"/>
        <v>0</v>
      </c>
      <c r="BB19" s="30">
        <f t="shared" si="56"/>
        <v>0</v>
      </c>
      <c r="BC19" s="29"/>
      <c r="BD19" s="28"/>
      <c r="BE19" s="29"/>
      <c r="BF19" s="15">
        <f t="shared" si="57"/>
        <v>0</v>
      </c>
      <c r="BG19" s="15">
        <f t="shared" si="58"/>
        <v>0</v>
      </c>
      <c r="BH19" s="15">
        <f t="shared" si="59"/>
        <v>0</v>
      </c>
      <c r="BI19" s="15">
        <f t="shared" si="60"/>
        <v>0</v>
      </c>
      <c r="BJ19" s="15">
        <f t="shared" si="61"/>
        <v>0</v>
      </c>
      <c r="BK19" s="15">
        <f t="shared" si="62"/>
        <v>0</v>
      </c>
      <c r="BL19" s="15">
        <f t="shared" si="63"/>
        <v>0</v>
      </c>
      <c r="BM19" s="15">
        <f t="shared" si="64"/>
        <v>0</v>
      </c>
      <c r="BN19" s="15">
        <f t="shared" si="65"/>
        <v>0</v>
      </c>
      <c r="BO19" s="15">
        <f t="shared" si="66"/>
        <v>0</v>
      </c>
      <c r="BP19" s="15">
        <f t="shared" si="67"/>
        <v>0</v>
      </c>
      <c r="BQ19" s="15">
        <f t="shared" si="68"/>
        <v>0</v>
      </c>
      <c r="BR19" s="15">
        <f t="shared" si="69"/>
        <v>0</v>
      </c>
      <c r="BS19" s="15">
        <f t="shared" si="70"/>
        <v>0</v>
      </c>
      <c r="BT19" s="15">
        <f t="shared" si="71"/>
        <v>0</v>
      </c>
      <c r="BU19" s="15">
        <f t="shared" si="72"/>
        <v>0</v>
      </c>
      <c r="BV19" s="15">
        <f t="shared" si="73"/>
        <v>0</v>
      </c>
      <c r="BW19" s="13"/>
      <c r="BX19" s="15">
        <f t="shared" si="74"/>
        <v>0</v>
      </c>
      <c r="BY19" s="15">
        <f t="shared" si="75"/>
        <v>0</v>
      </c>
      <c r="BZ19" s="15">
        <f t="shared" si="76"/>
        <v>0</v>
      </c>
      <c r="CA19" s="15">
        <f t="shared" si="77"/>
        <v>0</v>
      </c>
      <c r="CB19" s="15">
        <f t="shared" si="78"/>
        <v>0</v>
      </c>
      <c r="CC19" s="15">
        <f t="shared" si="79"/>
        <v>0</v>
      </c>
      <c r="CD19" s="15">
        <f t="shared" si="80"/>
        <v>0</v>
      </c>
      <c r="CE19" s="15">
        <f t="shared" si="81"/>
        <v>0</v>
      </c>
      <c r="CF19" s="15">
        <f t="shared" si="82"/>
        <v>0</v>
      </c>
      <c r="CG19" s="13"/>
      <c r="CH19" s="16">
        <f t="shared" si="83"/>
        <v>0</v>
      </c>
      <c r="CI19" s="16">
        <f t="shared" si="84"/>
        <v>0</v>
      </c>
      <c r="CJ19" s="16">
        <f t="shared" si="85"/>
        <v>0</v>
      </c>
      <c r="CK19" s="16">
        <f t="shared" si="86"/>
        <v>0</v>
      </c>
      <c r="CL19" s="16">
        <f t="shared" si="87"/>
        <v>0</v>
      </c>
      <c r="CM19" s="16">
        <f t="shared" si="88"/>
        <v>0</v>
      </c>
      <c r="CN19" s="16">
        <f t="shared" si="89"/>
        <v>0</v>
      </c>
      <c r="CO19" s="16">
        <f t="shared" si="90"/>
        <v>0</v>
      </c>
      <c r="CP19" s="16">
        <f t="shared" si="91"/>
        <v>0</v>
      </c>
      <c r="CQ19" s="16">
        <f t="shared" si="92"/>
        <v>0</v>
      </c>
      <c r="CR19" s="16">
        <f t="shared" si="93"/>
        <v>0</v>
      </c>
      <c r="CS19" s="16">
        <f t="shared" si="94"/>
        <v>0</v>
      </c>
      <c r="CT19" s="16">
        <f t="shared" si="95"/>
        <v>0</v>
      </c>
      <c r="CU19" s="16">
        <f t="shared" si="96"/>
        <v>0</v>
      </c>
      <c r="CV19" s="16">
        <f t="shared" si="97"/>
        <v>0</v>
      </c>
      <c r="CW19" s="16">
        <f t="shared" si="98"/>
        <v>0</v>
      </c>
      <c r="CX19" s="14"/>
      <c r="CY19" s="15">
        <f t="shared" si="99"/>
        <v>0</v>
      </c>
      <c r="CZ19" s="15">
        <f t="shared" si="100"/>
        <v>0</v>
      </c>
      <c r="DA19" s="15">
        <f t="shared" si="101"/>
        <v>0</v>
      </c>
      <c r="DB19" s="15">
        <f t="shared" si="102"/>
        <v>0</v>
      </c>
      <c r="DC19" s="15">
        <f t="shared" si="103"/>
        <v>0</v>
      </c>
      <c r="DD19" s="15">
        <f t="shared" si="104"/>
        <v>0</v>
      </c>
      <c r="DE19" s="15">
        <f t="shared" si="105"/>
        <v>0</v>
      </c>
      <c r="DF19" s="15">
        <f t="shared" si="106"/>
        <v>0</v>
      </c>
    </row>
    <row r="20" spans="1:110" ht="15" customHeight="1">
      <c r="A20" s="133"/>
      <c r="B20" s="134">
        <v>17</v>
      </c>
      <c r="C20" s="69"/>
      <c r="D20" s="65"/>
      <c r="E20" s="76">
        <v>90</v>
      </c>
      <c r="F20" s="76">
        <f t="shared" si="107"/>
        <v>90</v>
      </c>
      <c r="G20" s="99"/>
      <c r="H20" s="58"/>
      <c r="I20" s="58"/>
      <c r="J20" s="58"/>
      <c r="K20" s="58"/>
      <c r="L20" s="58"/>
      <c r="M20" s="57"/>
      <c r="N20" s="58"/>
      <c r="O20" s="58"/>
      <c r="P20" s="58"/>
      <c r="Q20" s="58"/>
      <c r="R20" s="57"/>
      <c r="S20" s="58"/>
      <c r="T20" s="58"/>
      <c r="U20" s="58"/>
      <c r="V20" s="58"/>
      <c r="W20" s="57"/>
      <c r="X20" s="58"/>
      <c r="Y20" s="58"/>
      <c r="Z20" s="58"/>
      <c r="AA20" s="58"/>
      <c r="AB20" s="57"/>
      <c r="AC20" s="58"/>
      <c r="AD20" s="58"/>
      <c r="AE20" s="58"/>
      <c r="AF20" s="58"/>
      <c r="AG20" s="57"/>
      <c r="AH20" s="58"/>
      <c r="AI20" s="58"/>
      <c r="AJ20" s="58"/>
      <c r="AK20" s="58"/>
      <c r="AL20" s="57"/>
      <c r="AM20" s="58"/>
      <c r="AN20" s="58"/>
      <c r="AO20" s="58"/>
      <c r="AP20" s="58"/>
      <c r="AQ20" s="57"/>
      <c r="AR20" s="58"/>
      <c r="AS20" s="58"/>
      <c r="AT20" s="58"/>
      <c r="AU20" s="58"/>
      <c r="AV20" s="11">
        <f t="shared" si="108"/>
        <v>0</v>
      </c>
      <c r="AW20" s="44">
        <f t="shared" si="54"/>
        <v>0</v>
      </c>
      <c r="AX20" s="88"/>
      <c r="AY20" s="51"/>
      <c r="AZ20" s="89"/>
      <c r="BA20" s="26">
        <f t="shared" si="55"/>
        <v>0</v>
      </c>
      <c r="BB20" s="30">
        <f t="shared" si="56"/>
        <v>0</v>
      </c>
      <c r="BC20" s="28"/>
      <c r="BD20" s="29"/>
      <c r="BE20" s="28"/>
      <c r="BF20" s="15">
        <f t="shared" si="57"/>
        <v>0</v>
      </c>
      <c r="BG20" s="15">
        <f t="shared" si="58"/>
        <v>0</v>
      </c>
      <c r="BH20" s="15">
        <f t="shared" si="59"/>
        <v>0</v>
      </c>
      <c r="BI20" s="15">
        <f t="shared" si="60"/>
        <v>0</v>
      </c>
      <c r="BJ20" s="15">
        <f t="shared" si="61"/>
        <v>0</v>
      </c>
      <c r="BK20" s="15">
        <f t="shared" si="62"/>
        <v>0</v>
      </c>
      <c r="BL20" s="15">
        <f t="shared" si="63"/>
        <v>0</v>
      </c>
      <c r="BM20" s="15">
        <f t="shared" si="64"/>
        <v>0</v>
      </c>
      <c r="BN20" s="15">
        <f t="shared" si="65"/>
        <v>0</v>
      </c>
      <c r="BO20" s="15">
        <f t="shared" si="66"/>
        <v>0</v>
      </c>
      <c r="BP20" s="15">
        <f t="shared" si="67"/>
        <v>0</v>
      </c>
      <c r="BQ20" s="15">
        <f t="shared" si="68"/>
        <v>0</v>
      </c>
      <c r="BR20" s="15">
        <f t="shared" si="69"/>
        <v>0</v>
      </c>
      <c r="BS20" s="15">
        <f t="shared" si="70"/>
        <v>0</v>
      </c>
      <c r="BT20" s="15">
        <f t="shared" si="71"/>
        <v>0</v>
      </c>
      <c r="BU20" s="15">
        <f t="shared" si="72"/>
        <v>0</v>
      </c>
      <c r="BV20" s="15">
        <f t="shared" si="73"/>
        <v>0</v>
      </c>
      <c r="BW20" s="13"/>
      <c r="BX20" s="15">
        <f t="shared" si="74"/>
        <v>0</v>
      </c>
      <c r="BY20" s="15">
        <f t="shared" si="75"/>
        <v>0</v>
      </c>
      <c r="BZ20" s="15">
        <f t="shared" si="76"/>
        <v>0</v>
      </c>
      <c r="CA20" s="15">
        <f t="shared" si="77"/>
        <v>0</v>
      </c>
      <c r="CB20" s="15">
        <f t="shared" si="78"/>
        <v>0</v>
      </c>
      <c r="CC20" s="15">
        <f t="shared" si="79"/>
        <v>0</v>
      </c>
      <c r="CD20" s="15">
        <f t="shared" si="80"/>
        <v>0</v>
      </c>
      <c r="CE20" s="15">
        <f t="shared" si="81"/>
        <v>0</v>
      </c>
      <c r="CF20" s="15">
        <f t="shared" si="82"/>
        <v>0</v>
      </c>
      <c r="CG20" s="13"/>
      <c r="CH20" s="16">
        <f t="shared" si="83"/>
        <v>0</v>
      </c>
      <c r="CI20" s="16">
        <f t="shared" si="84"/>
        <v>0</v>
      </c>
      <c r="CJ20" s="16">
        <f t="shared" si="85"/>
        <v>0</v>
      </c>
      <c r="CK20" s="16">
        <f t="shared" si="86"/>
        <v>0</v>
      </c>
      <c r="CL20" s="16">
        <f t="shared" si="87"/>
        <v>0</v>
      </c>
      <c r="CM20" s="16">
        <f t="shared" si="88"/>
        <v>0</v>
      </c>
      <c r="CN20" s="16">
        <f t="shared" si="89"/>
        <v>0</v>
      </c>
      <c r="CO20" s="16">
        <f t="shared" si="90"/>
        <v>0</v>
      </c>
      <c r="CP20" s="16">
        <f t="shared" si="91"/>
        <v>0</v>
      </c>
      <c r="CQ20" s="16">
        <f t="shared" si="92"/>
        <v>0</v>
      </c>
      <c r="CR20" s="16">
        <f t="shared" si="93"/>
        <v>0</v>
      </c>
      <c r="CS20" s="16">
        <f t="shared" si="94"/>
        <v>0</v>
      </c>
      <c r="CT20" s="16">
        <f t="shared" si="95"/>
        <v>0</v>
      </c>
      <c r="CU20" s="16">
        <f t="shared" si="96"/>
        <v>0</v>
      </c>
      <c r="CV20" s="16">
        <f t="shared" si="97"/>
        <v>0</v>
      </c>
      <c r="CW20" s="16">
        <f t="shared" si="98"/>
        <v>0</v>
      </c>
      <c r="CX20" s="14"/>
      <c r="CY20" s="15">
        <f t="shared" si="99"/>
        <v>0</v>
      </c>
      <c r="CZ20" s="15">
        <f t="shared" si="100"/>
        <v>0</v>
      </c>
      <c r="DA20" s="15">
        <f t="shared" si="101"/>
        <v>0</v>
      </c>
      <c r="DB20" s="15">
        <f t="shared" si="102"/>
        <v>0</v>
      </c>
      <c r="DC20" s="15">
        <f t="shared" si="103"/>
        <v>0</v>
      </c>
      <c r="DD20" s="15">
        <f t="shared" si="104"/>
        <v>0</v>
      </c>
      <c r="DE20" s="15">
        <f t="shared" si="105"/>
        <v>0</v>
      </c>
      <c r="DF20" s="15">
        <f t="shared" si="106"/>
        <v>0</v>
      </c>
    </row>
    <row r="21" spans="1:110" ht="15" customHeight="1">
      <c r="A21" s="133"/>
      <c r="B21" s="134">
        <v>18</v>
      </c>
      <c r="C21" s="69"/>
      <c r="D21" s="65"/>
      <c r="E21" s="76">
        <v>90</v>
      </c>
      <c r="F21" s="76">
        <f t="shared" si="107"/>
        <v>90</v>
      </c>
      <c r="G21" s="99"/>
      <c r="H21" s="58"/>
      <c r="I21" s="58"/>
      <c r="J21" s="58"/>
      <c r="K21" s="58"/>
      <c r="L21" s="58"/>
      <c r="M21" s="57"/>
      <c r="N21" s="58"/>
      <c r="O21" s="58"/>
      <c r="P21" s="58"/>
      <c r="Q21" s="58"/>
      <c r="R21" s="57"/>
      <c r="S21" s="58"/>
      <c r="T21" s="58"/>
      <c r="U21" s="58"/>
      <c r="V21" s="58"/>
      <c r="W21" s="57"/>
      <c r="X21" s="58"/>
      <c r="Y21" s="58"/>
      <c r="Z21" s="58"/>
      <c r="AA21" s="58"/>
      <c r="AB21" s="57"/>
      <c r="AC21" s="58"/>
      <c r="AD21" s="58"/>
      <c r="AE21" s="58"/>
      <c r="AF21" s="58"/>
      <c r="AG21" s="57"/>
      <c r="AH21" s="58"/>
      <c r="AI21" s="58"/>
      <c r="AJ21" s="58"/>
      <c r="AK21" s="58"/>
      <c r="AL21" s="57"/>
      <c r="AM21" s="58"/>
      <c r="AN21" s="58"/>
      <c r="AO21" s="58"/>
      <c r="AP21" s="58"/>
      <c r="AQ21" s="57"/>
      <c r="AR21" s="58"/>
      <c r="AS21" s="58"/>
      <c r="AT21" s="58"/>
      <c r="AU21" s="58"/>
      <c r="AV21" s="11">
        <f t="shared" si="108"/>
        <v>0</v>
      </c>
      <c r="AW21" s="44">
        <f t="shared" si="54"/>
        <v>0</v>
      </c>
      <c r="AX21" s="85"/>
      <c r="AY21" s="86"/>
      <c r="AZ21" s="87"/>
      <c r="BA21" s="26">
        <f t="shared" si="55"/>
        <v>0</v>
      </c>
      <c r="BB21" s="30">
        <f t="shared" si="56"/>
        <v>0</v>
      </c>
      <c r="BC21" s="29"/>
      <c r="BD21" s="28"/>
      <c r="BE21" s="29"/>
      <c r="BF21" s="15">
        <f t="shared" si="57"/>
        <v>0</v>
      </c>
      <c r="BG21" s="15">
        <f t="shared" si="58"/>
        <v>0</v>
      </c>
      <c r="BH21" s="15">
        <f t="shared" si="59"/>
        <v>0</v>
      </c>
      <c r="BI21" s="15">
        <f t="shared" si="60"/>
        <v>0</v>
      </c>
      <c r="BJ21" s="15">
        <f t="shared" si="61"/>
        <v>0</v>
      </c>
      <c r="BK21" s="15">
        <f t="shared" si="62"/>
        <v>0</v>
      </c>
      <c r="BL21" s="15">
        <f t="shared" si="63"/>
        <v>0</v>
      </c>
      <c r="BM21" s="15">
        <f t="shared" si="64"/>
        <v>0</v>
      </c>
      <c r="BN21" s="15">
        <f t="shared" si="65"/>
        <v>0</v>
      </c>
      <c r="BO21" s="15">
        <f t="shared" si="66"/>
        <v>0</v>
      </c>
      <c r="BP21" s="15">
        <f t="shared" si="67"/>
        <v>0</v>
      </c>
      <c r="BQ21" s="15">
        <f t="shared" si="68"/>
        <v>0</v>
      </c>
      <c r="BR21" s="15">
        <f t="shared" si="69"/>
        <v>0</v>
      </c>
      <c r="BS21" s="15">
        <f t="shared" si="70"/>
        <v>0</v>
      </c>
      <c r="BT21" s="15">
        <f t="shared" si="71"/>
        <v>0</v>
      </c>
      <c r="BU21" s="15">
        <f t="shared" si="72"/>
        <v>0</v>
      </c>
      <c r="BV21" s="15">
        <f t="shared" si="73"/>
        <v>0</v>
      </c>
      <c r="BW21" s="13"/>
      <c r="BX21" s="15">
        <f t="shared" si="74"/>
        <v>0</v>
      </c>
      <c r="BY21" s="15">
        <f t="shared" si="75"/>
        <v>0</v>
      </c>
      <c r="BZ21" s="15">
        <f t="shared" si="76"/>
        <v>0</v>
      </c>
      <c r="CA21" s="15">
        <f t="shared" si="77"/>
        <v>0</v>
      </c>
      <c r="CB21" s="15">
        <f t="shared" si="78"/>
        <v>0</v>
      </c>
      <c r="CC21" s="15">
        <f t="shared" si="79"/>
        <v>0</v>
      </c>
      <c r="CD21" s="15">
        <f t="shared" si="80"/>
        <v>0</v>
      </c>
      <c r="CE21" s="15">
        <f t="shared" si="81"/>
        <v>0</v>
      </c>
      <c r="CF21" s="15">
        <f t="shared" si="82"/>
        <v>0</v>
      </c>
      <c r="CG21" s="13"/>
      <c r="CH21" s="16">
        <f t="shared" si="83"/>
        <v>0</v>
      </c>
      <c r="CI21" s="16">
        <f t="shared" si="84"/>
        <v>0</v>
      </c>
      <c r="CJ21" s="16">
        <f t="shared" si="85"/>
        <v>0</v>
      </c>
      <c r="CK21" s="16">
        <f t="shared" si="86"/>
        <v>0</v>
      </c>
      <c r="CL21" s="16">
        <f t="shared" si="87"/>
        <v>0</v>
      </c>
      <c r="CM21" s="16">
        <f t="shared" si="88"/>
        <v>0</v>
      </c>
      <c r="CN21" s="16">
        <f t="shared" si="89"/>
        <v>0</v>
      </c>
      <c r="CO21" s="16">
        <f t="shared" si="90"/>
        <v>0</v>
      </c>
      <c r="CP21" s="16">
        <f t="shared" si="91"/>
        <v>0</v>
      </c>
      <c r="CQ21" s="16">
        <f t="shared" si="92"/>
        <v>0</v>
      </c>
      <c r="CR21" s="16">
        <f t="shared" si="93"/>
        <v>0</v>
      </c>
      <c r="CS21" s="16">
        <f t="shared" si="94"/>
        <v>0</v>
      </c>
      <c r="CT21" s="16">
        <f t="shared" si="95"/>
        <v>0</v>
      </c>
      <c r="CU21" s="16">
        <f t="shared" si="96"/>
        <v>0</v>
      </c>
      <c r="CV21" s="16">
        <f t="shared" si="97"/>
        <v>0</v>
      </c>
      <c r="CW21" s="16">
        <f t="shared" si="98"/>
        <v>0</v>
      </c>
      <c r="CX21" s="14"/>
      <c r="CY21" s="15">
        <f t="shared" si="99"/>
        <v>0</v>
      </c>
      <c r="CZ21" s="15">
        <f t="shared" si="100"/>
        <v>0</v>
      </c>
      <c r="DA21" s="15">
        <f t="shared" si="101"/>
        <v>0</v>
      </c>
      <c r="DB21" s="15">
        <f t="shared" si="102"/>
        <v>0</v>
      </c>
      <c r="DC21" s="15">
        <f t="shared" si="103"/>
        <v>0</v>
      </c>
      <c r="DD21" s="15">
        <f t="shared" si="104"/>
        <v>0</v>
      </c>
      <c r="DE21" s="15">
        <f t="shared" si="105"/>
        <v>0</v>
      </c>
      <c r="DF21" s="15">
        <f t="shared" si="106"/>
        <v>0</v>
      </c>
    </row>
    <row r="22" spans="1:110" ht="15" customHeight="1">
      <c r="A22" s="133"/>
      <c r="B22" s="134">
        <v>19</v>
      </c>
      <c r="C22" s="69"/>
      <c r="D22" s="65"/>
      <c r="E22" s="76">
        <v>90</v>
      </c>
      <c r="F22" s="76">
        <f t="shared" si="107"/>
        <v>90</v>
      </c>
      <c r="G22" s="99"/>
      <c r="H22" s="58"/>
      <c r="I22" s="58"/>
      <c r="J22" s="58"/>
      <c r="K22" s="58"/>
      <c r="L22" s="58"/>
      <c r="M22" s="57"/>
      <c r="N22" s="58"/>
      <c r="O22" s="58"/>
      <c r="P22" s="58"/>
      <c r="Q22" s="58"/>
      <c r="R22" s="57"/>
      <c r="S22" s="58"/>
      <c r="T22" s="58"/>
      <c r="U22" s="58"/>
      <c r="V22" s="58"/>
      <c r="W22" s="57"/>
      <c r="X22" s="58"/>
      <c r="Y22" s="58"/>
      <c r="Z22" s="58"/>
      <c r="AA22" s="58"/>
      <c r="AB22" s="57"/>
      <c r="AC22" s="58"/>
      <c r="AD22" s="58"/>
      <c r="AE22" s="58"/>
      <c r="AF22" s="58"/>
      <c r="AG22" s="57"/>
      <c r="AH22" s="58"/>
      <c r="AI22" s="58"/>
      <c r="AJ22" s="58"/>
      <c r="AK22" s="58"/>
      <c r="AL22" s="57"/>
      <c r="AM22" s="58"/>
      <c r="AN22" s="58"/>
      <c r="AO22" s="58"/>
      <c r="AP22" s="58"/>
      <c r="AQ22" s="57"/>
      <c r="AR22" s="58"/>
      <c r="AS22" s="58"/>
      <c r="AT22" s="58"/>
      <c r="AU22" s="58"/>
      <c r="AV22" s="11">
        <f t="shared" si="108"/>
        <v>0</v>
      </c>
      <c r="AW22" s="44">
        <f t="shared" si="54"/>
        <v>0</v>
      </c>
      <c r="AX22" s="88"/>
      <c r="AY22" s="51"/>
      <c r="AZ22" s="89"/>
      <c r="BA22" s="26">
        <f t="shared" si="55"/>
        <v>0</v>
      </c>
      <c r="BB22" s="30">
        <f t="shared" si="56"/>
        <v>0</v>
      </c>
      <c r="BC22" s="28"/>
      <c r="BD22" s="29"/>
      <c r="BE22" s="28"/>
      <c r="BF22" s="15">
        <f t="shared" si="57"/>
        <v>0</v>
      </c>
      <c r="BG22" s="15">
        <f t="shared" si="58"/>
        <v>0</v>
      </c>
      <c r="BH22" s="15">
        <f t="shared" si="59"/>
        <v>0</v>
      </c>
      <c r="BI22" s="15">
        <f t="shared" si="60"/>
        <v>0</v>
      </c>
      <c r="BJ22" s="15">
        <f t="shared" si="61"/>
        <v>0</v>
      </c>
      <c r="BK22" s="15">
        <f t="shared" si="62"/>
        <v>0</v>
      </c>
      <c r="BL22" s="15">
        <f t="shared" si="63"/>
        <v>0</v>
      </c>
      <c r="BM22" s="15">
        <f t="shared" si="64"/>
        <v>0</v>
      </c>
      <c r="BN22" s="15">
        <f t="shared" si="65"/>
        <v>0</v>
      </c>
      <c r="BO22" s="15">
        <f t="shared" si="66"/>
        <v>0</v>
      </c>
      <c r="BP22" s="15">
        <f t="shared" si="67"/>
        <v>0</v>
      </c>
      <c r="BQ22" s="15">
        <f t="shared" si="68"/>
        <v>0</v>
      </c>
      <c r="BR22" s="15">
        <f t="shared" si="69"/>
        <v>0</v>
      </c>
      <c r="BS22" s="15">
        <f t="shared" si="70"/>
        <v>0</v>
      </c>
      <c r="BT22" s="15">
        <f t="shared" si="71"/>
        <v>0</v>
      </c>
      <c r="BU22" s="15">
        <f t="shared" si="72"/>
        <v>0</v>
      </c>
      <c r="BV22" s="15">
        <f t="shared" si="73"/>
        <v>0</v>
      </c>
      <c r="BW22" s="13"/>
      <c r="BX22" s="15">
        <f t="shared" si="74"/>
        <v>0</v>
      </c>
      <c r="BY22" s="15">
        <f t="shared" si="75"/>
        <v>0</v>
      </c>
      <c r="BZ22" s="15">
        <f t="shared" si="76"/>
        <v>0</v>
      </c>
      <c r="CA22" s="15">
        <f t="shared" si="77"/>
        <v>0</v>
      </c>
      <c r="CB22" s="15">
        <f t="shared" si="78"/>
        <v>0</v>
      </c>
      <c r="CC22" s="15">
        <f t="shared" si="79"/>
        <v>0</v>
      </c>
      <c r="CD22" s="15">
        <f t="shared" si="80"/>
        <v>0</v>
      </c>
      <c r="CE22" s="15">
        <f t="shared" si="81"/>
        <v>0</v>
      </c>
      <c r="CF22" s="15">
        <f t="shared" si="82"/>
        <v>0</v>
      </c>
      <c r="CG22" s="13"/>
      <c r="CH22" s="16">
        <f t="shared" si="83"/>
        <v>0</v>
      </c>
      <c r="CI22" s="16">
        <f t="shared" si="84"/>
        <v>0</v>
      </c>
      <c r="CJ22" s="16">
        <f t="shared" si="85"/>
        <v>0</v>
      </c>
      <c r="CK22" s="16">
        <f t="shared" si="86"/>
        <v>0</v>
      </c>
      <c r="CL22" s="16">
        <f t="shared" si="87"/>
        <v>0</v>
      </c>
      <c r="CM22" s="16">
        <f t="shared" si="88"/>
        <v>0</v>
      </c>
      <c r="CN22" s="16">
        <f t="shared" si="89"/>
        <v>0</v>
      </c>
      <c r="CO22" s="16">
        <f t="shared" si="90"/>
        <v>0</v>
      </c>
      <c r="CP22" s="16">
        <f t="shared" si="91"/>
        <v>0</v>
      </c>
      <c r="CQ22" s="16">
        <f t="shared" si="92"/>
        <v>0</v>
      </c>
      <c r="CR22" s="16">
        <f t="shared" si="93"/>
        <v>0</v>
      </c>
      <c r="CS22" s="16">
        <f t="shared" si="94"/>
        <v>0</v>
      </c>
      <c r="CT22" s="16">
        <f t="shared" si="95"/>
        <v>0</v>
      </c>
      <c r="CU22" s="16">
        <f t="shared" si="96"/>
        <v>0</v>
      </c>
      <c r="CV22" s="16">
        <f t="shared" si="97"/>
        <v>0</v>
      </c>
      <c r="CW22" s="16">
        <f t="shared" si="98"/>
        <v>0</v>
      </c>
      <c r="CX22" s="14"/>
      <c r="CY22" s="15">
        <f t="shared" si="99"/>
        <v>0</v>
      </c>
      <c r="CZ22" s="15">
        <f t="shared" si="100"/>
        <v>0</v>
      </c>
      <c r="DA22" s="15">
        <f t="shared" si="101"/>
        <v>0</v>
      </c>
      <c r="DB22" s="15">
        <f t="shared" si="102"/>
        <v>0</v>
      </c>
      <c r="DC22" s="15">
        <f t="shared" si="103"/>
        <v>0</v>
      </c>
      <c r="DD22" s="15">
        <f t="shared" si="104"/>
        <v>0</v>
      </c>
      <c r="DE22" s="15">
        <f t="shared" si="105"/>
        <v>0</v>
      </c>
      <c r="DF22" s="15">
        <f t="shared" si="106"/>
        <v>0</v>
      </c>
    </row>
    <row r="23" spans="1:110" ht="15" customHeight="1">
      <c r="A23" s="133"/>
      <c r="B23" s="134">
        <v>20</v>
      </c>
      <c r="C23" s="69"/>
      <c r="D23" s="65"/>
      <c r="E23" s="76">
        <v>90</v>
      </c>
      <c r="F23" s="76">
        <f t="shared" si="107"/>
        <v>90</v>
      </c>
      <c r="G23" s="99"/>
      <c r="H23" s="58"/>
      <c r="I23" s="58"/>
      <c r="J23" s="58"/>
      <c r="K23" s="58"/>
      <c r="L23" s="58"/>
      <c r="M23" s="57"/>
      <c r="N23" s="58"/>
      <c r="O23" s="58"/>
      <c r="P23" s="58"/>
      <c r="Q23" s="58"/>
      <c r="R23" s="57"/>
      <c r="S23" s="58"/>
      <c r="T23" s="58"/>
      <c r="U23" s="58"/>
      <c r="V23" s="58"/>
      <c r="W23" s="57"/>
      <c r="X23" s="58"/>
      <c r="Y23" s="58"/>
      <c r="Z23" s="58"/>
      <c r="AA23" s="58"/>
      <c r="AB23" s="57"/>
      <c r="AC23" s="58"/>
      <c r="AD23" s="58"/>
      <c r="AE23" s="58"/>
      <c r="AF23" s="58"/>
      <c r="AG23" s="57"/>
      <c r="AH23" s="58"/>
      <c r="AI23" s="58"/>
      <c r="AJ23" s="58"/>
      <c r="AK23" s="58"/>
      <c r="AL23" s="57"/>
      <c r="AM23" s="58"/>
      <c r="AN23" s="58"/>
      <c r="AO23" s="58"/>
      <c r="AP23" s="58"/>
      <c r="AQ23" s="57"/>
      <c r="AR23" s="58"/>
      <c r="AS23" s="58"/>
      <c r="AT23" s="58"/>
      <c r="AU23" s="58"/>
      <c r="AV23" s="11">
        <f t="shared" si="108"/>
        <v>0</v>
      </c>
      <c r="AW23" s="44">
        <f t="shared" si="54"/>
        <v>0</v>
      </c>
      <c r="AX23" s="85"/>
      <c r="AY23" s="86"/>
      <c r="AZ23" s="87"/>
      <c r="BA23" s="26">
        <f t="shared" si="55"/>
        <v>0</v>
      </c>
      <c r="BB23" s="30">
        <f t="shared" si="56"/>
        <v>0</v>
      </c>
      <c r="BC23" s="29"/>
      <c r="BD23" s="28"/>
      <c r="BE23" s="29"/>
      <c r="BF23" s="15">
        <f t="shared" si="57"/>
        <v>0</v>
      </c>
      <c r="BG23" s="15">
        <f t="shared" si="58"/>
        <v>0</v>
      </c>
      <c r="BH23" s="15">
        <f t="shared" si="59"/>
        <v>0</v>
      </c>
      <c r="BI23" s="15">
        <f t="shared" si="60"/>
        <v>0</v>
      </c>
      <c r="BJ23" s="15">
        <f t="shared" si="61"/>
        <v>0</v>
      </c>
      <c r="BK23" s="15">
        <f t="shared" si="62"/>
        <v>0</v>
      </c>
      <c r="BL23" s="15">
        <f t="shared" si="63"/>
        <v>0</v>
      </c>
      <c r="BM23" s="15">
        <f t="shared" si="64"/>
        <v>0</v>
      </c>
      <c r="BN23" s="15">
        <f t="shared" si="65"/>
        <v>0</v>
      </c>
      <c r="BO23" s="15">
        <f t="shared" si="66"/>
        <v>0</v>
      </c>
      <c r="BP23" s="15">
        <f t="shared" si="67"/>
        <v>0</v>
      </c>
      <c r="BQ23" s="15">
        <f t="shared" si="68"/>
        <v>0</v>
      </c>
      <c r="BR23" s="15">
        <f t="shared" si="69"/>
        <v>0</v>
      </c>
      <c r="BS23" s="15">
        <f t="shared" si="70"/>
        <v>0</v>
      </c>
      <c r="BT23" s="15">
        <f t="shared" si="71"/>
        <v>0</v>
      </c>
      <c r="BU23" s="15">
        <f t="shared" si="72"/>
        <v>0</v>
      </c>
      <c r="BV23" s="15">
        <f t="shared" si="73"/>
        <v>0</v>
      </c>
      <c r="BW23" s="13"/>
      <c r="BX23" s="15">
        <f t="shared" si="74"/>
        <v>0</v>
      </c>
      <c r="BY23" s="15">
        <f t="shared" si="75"/>
        <v>0</v>
      </c>
      <c r="BZ23" s="15">
        <f t="shared" si="76"/>
        <v>0</v>
      </c>
      <c r="CA23" s="15">
        <f t="shared" si="77"/>
        <v>0</v>
      </c>
      <c r="CB23" s="15">
        <f t="shared" si="78"/>
        <v>0</v>
      </c>
      <c r="CC23" s="15">
        <f t="shared" si="79"/>
        <v>0</v>
      </c>
      <c r="CD23" s="15">
        <f t="shared" si="80"/>
        <v>0</v>
      </c>
      <c r="CE23" s="15">
        <f t="shared" si="81"/>
        <v>0</v>
      </c>
      <c r="CF23" s="15">
        <f t="shared" si="82"/>
        <v>0</v>
      </c>
      <c r="CG23" s="13"/>
      <c r="CH23" s="16">
        <f t="shared" si="83"/>
        <v>0</v>
      </c>
      <c r="CI23" s="16">
        <f t="shared" si="84"/>
        <v>0</v>
      </c>
      <c r="CJ23" s="16">
        <f t="shared" si="85"/>
        <v>0</v>
      </c>
      <c r="CK23" s="16">
        <f t="shared" si="86"/>
        <v>0</v>
      </c>
      <c r="CL23" s="16">
        <f t="shared" si="87"/>
        <v>0</v>
      </c>
      <c r="CM23" s="16">
        <f t="shared" si="88"/>
        <v>0</v>
      </c>
      <c r="CN23" s="16">
        <f t="shared" si="89"/>
        <v>0</v>
      </c>
      <c r="CO23" s="16">
        <f t="shared" si="90"/>
        <v>0</v>
      </c>
      <c r="CP23" s="16">
        <f t="shared" si="91"/>
        <v>0</v>
      </c>
      <c r="CQ23" s="16">
        <f t="shared" si="92"/>
        <v>0</v>
      </c>
      <c r="CR23" s="16">
        <f t="shared" si="93"/>
        <v>0</v>
      </c>
      <c r="CS23" s="16">
        <f t="shared" si="94"/>
        <v>0</v>
      </c>
      <c r="CT23" s="16">
        <f t="shared" si="95"/>
        <v>0</v>
      </c>
      <c r="CU23" s="16">
        <f t="shared" si="96"/>
        <v>0</v>
      </c>
      <c r="CV23" s="16">
        <f t="shared" si="97"/>
        <v>0</v>
      </c>
      <c r="CW23" s="16">
        <f t="shared" si="98"/>
        <v>0</v>
      </c>
      <c r="CX23" s="14"/>
      <c r="CY23" s="15">
        <f t="shared" si="99"/>
        <v>0</v>
      </c>
      <c r="CZ23" s="15">
        <f t="shared" si="100"/>
        <v>0</v>
      </c>
      <c r="DA23" s="15">
        <f t="shared" si="101"/>
        <v>0</v>
      </c>
      <c r="DB23" s="15">
        <f t="shared" si="102"/>
        <v>0</v>
      </c>
      <c r="DC23" s="15">
        <f t="shared" si="103"/>
        <v>0</v>
      </c>
      <c r="DD23" s="15">
        <f t="shared" si="104"/>
        <v>0</v>
      </c>
      <c r="DE23" s="15">
        <f t="shared" si="105"/>
        <v>0</v>
      </c>
      <c r="DF23" s="15">
        <f t="shared" si="106"/>
        <v>0</v>
      </c>
    </row>
    <row r="24" spans="1:110" ht="15" customHeight="1">
      <c r="A24" s="133"/>
      <c r="B24" s="134">
        <v>21</v>
      </c>
      <c r="C24" s="69"/>
      <c r="D24" s="65"/>
      <c r="E24" s="76">
        <v>90</v>
      </c>
      <c r="F24" s="76">
        <f t="shared" si="107"/>
        <v>90</v>
      </c>
      <c r="G24" s="99"/>
      <c r="H24" s="58"/>
      <c r="I24" s="58"/>
      <c r="J24" s="58"/>
      <c r="K24" s="58"/>
      <c r="L24" s="58"/>
      <c r="M24" s="57"/>
      <c r="N24" s="58"/>
      <c r="O24" s="58"/>
      <c r="P24" s="58"/>
      <c r="Q24" s="58"/>
      <c r="R24" s="57"/>
      <c r="S24" s="58"/>
      <c r="T24" s="58"/>
      <c r="U24" s="58"/>
      <c r="V24" s="58"/>
      <c r="W24" s="57"/>
      <c r="X24" s="58"/>
      <c r="Y24" s="58"/>
      <c r="Z24" s="58"/>
      <c r="AA24" s="58"/>
      <c r="AB24" s="57"/>
      <c r="AC24" s="58"/>
      <c r="AD24" s="58"/>
      <c r="AE24" s="58"/>
      <c r="AF24" s="58"/>
      <c r="AG24" s="57"/>
      <c r="AH24" s="58"/>
      <c r="AI24" s="58"/>
      <c r="AJ24" s="58"/>
      <c r="AK24" s="58"/>
      <c r="AL24" s="57"/>
      <c r="AM24" s="58"/>
      <c r="AN24" s="58"/>
      <c r="AO24" s="58"/>
      <c r="AP24" s="58"/>
      <c r="AQ24" s="57"/>
      <c r="AR24" s="58"/>
      <c r="AS24" s="58"/>
      <c r="AT24" s="58"/>
      <c r="AU24" s="58"/>
      <c r="AV24" s="11">
        <f t="shared" si="108"/>
        <v>0</v>
      </c>
      <c r="AW24" s="44">
        <f t="shared" si="54"/>
        <v>0</v>
      </c>
      <c r="AX24" s="88"/>
      <c r="AY24" s="51"/>
      <c r="AZ24" s="89"/>
      <c r="BA24" s="26">
        <f t="shared" si="55"/>
        <v>0</v>
      </c>
      <c r="BB24" s="30">
        <f t="shared" si="56"/>
        <v>0</v>
      </c>
      <c r="BC24" s="28"/>
      <c r="BD24" s="29"/>
      <c r="BE24" s="28"/>
      <c r="BF24" s="15">
        <f t="shared" si="57"/>
        <v>0</v>
      </c>
      <c r="BG24" s="15">
        <f t="shared" si="58"/>
        <v>0</v>
      </c>
      <c r="BH24" s="15">
        <f t="shared" si="59"/>
        <v>0</v>
      </c>
      <c r="BI24" s="15">
        <f t="shared" si="60"/>
        <v>0</v>
      </c>
      <c r="BJ24" s="15">
        <f t="shared" si="61"/>
        <v>0</v>
      </c>
      <c r="BK24" s="15">
        <f t="shared" si="62"/>
        <v>0</v>
      </c>
      <c r="BL24" s="15">
        <f t="shared" si="63"/>
        <v>0</v>
      </c>
      <c r="BM24" s="15">
        <f t="shared" si="64"/>
        <v>0</v>
      </c>
      <c r="BN24" s="15">
        <f t="shared" si="65"/>
        <v>0</v>
      </c>
      <c r="BO24" s="15">
        <f t="shared" si="66"/>
        <v>0</v>
      </c>
      <c r="BP24" s="15">
        <f t="shared" si="67"/>
        <v>0</v>
      </c>
      <c r="BQ24" s="15">
        <f t="shared" si="68"/>
        <v>0</v>
      </c>
      <c r="BR24" s="15">
        <f t="shared" si="69"/>
        <v>0</v>
      </c>
      <c r="BS24" s="15">
        <f t="shared" si="70"/>
        <v>0</v>
      </c>
      <c r="BT24" s="15">
        <f t="shared" si="71"/>
        <v>0</v>
      </c>
      <c r="BU24" s="15">
        <f t="shared" si="72"/>
        <v>0</v>
      </c>
      <c r="BV24" s="15">
        <f t="shared" si="73"/>
        <v>0</v>
      </c>
      <c r="BW24" s="13"/>
      <c r="BX24" s="15">
        <f t="shared" si="74"/>
        <v>0</v>
      </c>
      <c r="BY24" s="15">
        <f t="shared" si="75"/>
        <v>0</v>
      </c>
      <c r="BZ24" s="15">
        <f t="shared" si="76"/>
        <v>0</v>
      </c>
      <c r="CA24" s="15">
        <f t="shared" si="77"/>
        <v>0</v>
      </c>
      <c r="CB24" s="15">
        <f t="shared" si="78"/>
        <v>0</v>
      </c>
      <c r="CC24" s="15">
        <f t="shared" si="79"/>
        <v>0</v>
      </c>
      <c r="CD24" s="15">
        <f t="shared" si="80"/>
        <v>0</v>
      </c>
      <c r="CE24" s="15">
        <f t="shared" si="81"/>
        <v>0</v>
      </c>
      <c r="CF24" s="15">
        <f t="shared" si="82"/>
        <v>0</v>
      </c>
      <c r="CG24" s="13"/>
      <c r="CH24" s="16">
        <f t="shared" si="83"/>
        <v>0</v>
      </c>
      <c r="CI24" s="16">
        <f t="shared" si="84"/>
        <v>0</v>
      </c>
      <c r="CJ24" s="16">
        <f t="shared" si="85"/>
        <v>0</v>
      </c>
      <c r="CK24" s="16">
        <f t="shared" si="86"/>
        <v>0</v>
      </c>
      <c r="CL24" s="16">
        <f t="shared" si="87"/>
        <v>0</v>
      </c>
      <c r="CM24" s="16">
        <f t="shared" si="88"/>
        <v>0</v>
      </c>
      <c r="CN24" s="16">
        <f t="shared" si="89"/>
        <v>0</v>
      </c>
      <c r="CO24" s="16">
        <f t="shared" si="90"/>
        <v>0</v>
      </c>
      <c r="CP24" s="16">
        <f t="shared" si="91"/>
        <v>0</v>
      </c>
      <c r="CQ24" s="16">
        <f t="shared" si="92"/>
        <v>0</v>
      </c>
      <c r="CR24" s="16">
        <f t="shared" si="93"/>
        <v>0</v>
      </c>
      <c r="CS24" s="16">
        <f t="shared" si="94"/>
        <v>0</v>
      </c>
      <c r="CT24" s="16">
        <f t="shared" si="95"/>
        <v>0</v>
      </c>
      <c r="CU24" s="16">
        <f t="shared" si="96"/>
        <v>0</v>
      </c>
      <c r="CV24" s="16">
        <f t="shared" si="97"/>
        <v>0</v>
      </c>
      <c r="CW24" s="16">
        <f t="shared" si="98"/>
        <v>0</v>
      </c>
      <c r="CX24" s="14"/>
      <c r="CY24" s="15">
        <f t="shared" si="99"/>
        <v>0</v>
      </c>
      <c r="CZ24" s="15">
        <f t="shared" si="100"/>
        <v>0</v>
      </c>
      <c r="DA24" s="15">
        <f t="shared" si="101"/>
        <v>0</v>
      </c>
      <c r="DB24" s="15">
        <f t="shared" si="102"/>
        <v>0</v>
      </c>
      <c r="DC24" s="15">
        <f t="shared" si="103"/>
        <v>0</v>
      </c>
      <c r="DD24" s="15">
        <f t="shared" si="104"/>
        <v>0</v>
      </c>
      <c r="DE24" s="15">
        <f t="shared" si="105"/>
        <v>0</v>
      </c>
      <c r="DF24" s="15">
        <f t="shared" si="106"/>
        <v>0</v>
      </c>
    </row>
    <row r="25" spans="1:110" ht="15" customHeight="1">
      <c r="A25" s="133"/>
      <c r="B25" s="134">
        <v>22</v>
      </c>
      <c r="C25" s="69"/>
      <c r="D25" s="65"/>
      <c r="E25" s="76">
        <v>90</v>
      </c>
      <c r="F25" s="76">
        <f t="shared" si="107"/>
        <v>90</v>
      </c>
      <c r="G25" s="99"/>
      <c r="H25" s="58"/>
      <c r="I25" s="58"/>
      <c r="J25" s="58"/>
      <c r="K25" s="58"/>
      <c r="L25" s="58"/>
      <c r="M25" s="57"/>
      <c r="N25" s="58"/>
      <c r="O25" s="58"/>
      <c r="P25" s="58"/>
      <c r="Q25" s="58"/>
      <c r="R25" s="57"/>
      <c r="S25" s="58"/>
      <c r="T25" s="58"/>
      <c r="U25" s="58"/>
      <c r="V25" s="58"/>
      <c r="W25" s="57"/>
      <c r="X25" s="58"/>
      <c r="Y25" s="58"/>
      <c r="Z25" s="58"/>
      <c r="AA25" s="58"/>
      <c r="AB25" s="57"/>
      <c r="AC25" s="58"/>
      <c r="AD25" s="58"/>
      <c r="AE25" s="58"/>
      <c r="AF25" s="58"/>
      <c r="AG25" s="57"/>
      <c r="AH25" s="58"/>
      <c r="AI25" s="58"/>
      <c r="AJ25" s="58"/>
      <c r="AK25" s="58"/>
      <c r="AL25" s="57"/>
      <c r="AM25" s="58"/>
      <c r="AN25" s="58"/>
      <c r="AO25" s="58"/>
      <c r="AP25" s="58"/>
      <c r="AQ25" s="57"/>
      <c r="AR25" s="58"/>
      <c r="AS25" s="58"/>
      <c r="AT25" s="58"/>
      <c r="AU25" s="58"/>
      <c r="AV25" s="11">
        <f t="shared" si="108"/>
        <v>0</v>
      </c>
      <c r="AW25" s="44">
        <f t="shared" si="54"/>
        <v>0</v>
      </c>
      <c r="AX25" s="85"/>
      <c r="AY25" s="86"/>
      <c r="AZ25" s="87"/>
      <c r="BA25" s="26">
        <f t="shared" si="55"/>
        <v>0</v>
      </c>
      <c r="BB25" s="30">
        <f t="shared" si="56"/>
        <v>0</v>
      </c>
      <c r="BC25" s="29"/>
      <c r="BD25" s="28"/>
      <c r="BE25" s="29"/>
      <c r="BF25" s="15">
        <f t="shared" si="57"/>
        <v>0</v>
      </c>
      <c r="BG25" s="15">
        <f t="shared" si="58"/>
        <v>0</v>
      </c>
      <c r="BH25" s="15">
        <f t="shared" si="59"/>
        <v>0</v>
      </c>
      <c r="BI25" s="15">
        <f t="shared" si="60"/>
        <v>0</v>
      </c>
      <c r="BJ25" s="15">
        <f t="shared" si="61"/>
        <v>0</v>
      </c>
      <c r="BK25" s="15">
        <f t="shared" si="62"/>
        <v>0</v>
      </c>
      <c r="BL25" s="15">
        <f t="shared" si="63"/>
        <v>0</v>
      </c>
      <c r="BM25" s="15">
        <f t="shared" si="64"/>
        <v>0</v>
      </c>
      <c r="BN25" s="15">
        <f t="shared" si="65"/>
        <v>0</v>
      </c>
      <c r="BO25" s="15">
        <f t="shared" si="66"/>
        <v>0</v>
      </c>
      <c r="BP25" s="15">
        <f t="shared" si="67"/>
        <v>0</v>
      </c>
      <c r="BQ25" s="15">
        <f t="shared" si="68"/>
        <v>0</v>
      </c>
      <c r="BR25" s="15">
        <f t="shared" si="69"/>
        <v>0</v>
      </c>
      <c r="BS25" s="15">
        <f t="shared" si="70"/>
        <v>0</v>
      </c>
      <c r="BT25" s="15">
        <f t="shared" si="71"/>
        <v>0</v>
      </c>
      <c r="BU25" s="15">
        <f t="shared" si="72"/>
        <v>0</v>
      </c>
      <c r="BV25" s="15">
        <f t="shared" si="73"/>
        <v>0</v>
      </c>
      <c r="BW25" s="13"/>
      <c r="BX25" s="15">
        <f t="shared" si="74"/>
        <v>0</v>
      </c>
      <c r="BY25" s="15">
        <f t="shared" si="75"/>
        <v>0</v>
      </c>
      <c r="BZ25" s="15">
        <f t="shared" si="76"/>
        <v>0</v>
      </c>
      <c r="CA25" s="15">
        <f t="shared" si="77"/>
        <v>0</v>
      </c>
      <c r="CB25" s="15">
        <f t="shared" si="78"/>
        <v>0</v>
      </c>
      <c r="CC25" s="15">
        <f t="shared" si="79"/>
        <v>0</v>
      </c>
      <c r="CD25" s="15">
        <f t="shared" si="80"/>
        <v>0</v>
      </c>
      <c r="CE25" s="15">
        <f t="shared" si="81"/>
        <v>0</v>
      </c>
      <c r="CF25" s="15">
        <f t="shared" si="82"/>
        <v>0</v>
      </c>
      <c r="CG25" s="13"/>
      <c r="CH25" s="16">
        <f t="shared" si="83"/>
        <v>0</v>
      </c>
      <c r="CI25" s="16">
        <f t="shared" si="84"/>
        <v>0</v>
      </c>
      <c r="CJ25" s="16">
        <f t="shared" si="85"/>
        <v>0</v>
      </c>
      <c r="CK25" s="16">
        <f t="shared" si="86"/>
        <v>0</v>
      </c>
      <c r="CL25" s="16">
        <f t="shared" si="87"/>
        <v>0</v>
      </c>
      <c r="CM25" s="16">
        <f t="shared" si="88"/>
        <v>0</v>
      </c>
      <c r="CN25" s="16">
        <f t="shared" si="89"/>
        <v>0</v>
      </c>
      <c r="CO25" s="16">
        <f t="shared" si="90"/>
        <v>0</v>
      </c>
      <c r="CP25" s="16">
        <f t="shared" si="91"/>
        <v>0</v>
      </c>
      <c r="CQ25" s="16">
        <f t="shared" si="92"/>
        <v>0</v>
      </c>
      <c r="CR25" s="16">
        <f t="shared" si="93"/>
        <v>0</v>
      </c>
      <c r="CS25" s="16">
        <f t="shared" si="94"/>
        <v>0</v>
      </c>
      <c r="CT25" s="16">
        <f t="shared" si="95"/>
        <v>0</v>
      </c>
      <c r="CU25" s="16">
        <f t="shared" si="96"/>
        <v>0</v>
      </c>
      <c r="CV25" s="16">
        <f t="shared" si="97"/>
        <v>0</v>
      </c>
      <c r="CW25" s="16">
        <f t="shared" si="98"/>
        <v>0</v>
      </c>
      <c r="CX25" s="14"/>
      <c r="CY25" s="15">
        <f t="shared" si="99"/>
        <v>0</v>
      </c>
      <c r="CZ25" s="15">
        <f t="shared" si="100"/>
        <v>0</v>
      </c>
      <c r="DA25" s="15">
        <f t="shared" si="101"/>
        <v>0</v>
      </c>
      <c r="DB25" s="15">
        <f t="shared" si="102"/>
        <v>0</v>
      </c>
      <c r="DC25" s="15">
        <f t="shared" si="103"/>
        <v>0</v>
      </c>
      <c r="DD25" s="15">
        <f t="shared" si="104"/>
        <v>0</v>
      </c>
      <c r="DE25" s="15">
        <f t="shared" si="105"/>
        <v>0</v>
      </c>
      <c r="DF25" s="15">
        <f t="shared" si="106"/>
        <v>0</v>
      </c>
    </row>
    <row r="26" spans="1:110" ht="15" customHeight="1">
      <c r="A26" s="133"/>
      <c r="B26" s="134">
        <v>23</v>
      </c>
      <c r="C26" s="37"/>
      <c r="D26" s="65"/>
      <c r="E26" s="76">
        <v>90</v>
      </c>
      <c r="F26" s="76">
        <f t="shared" si="107"/>
        <v>90</v>
      </c>
      <c r="G26" s="99"/>
      <c r="H26" s="58"/>
      <c r="I26" s="58"/>
      <c r="J26" s="58"/>
      <c r="K26" s="58"/>
      <c r="L26" s="58"/>
      <c r="M26" s="57"/>
      <c r="N26" s="58"/>
      <c r="O26" s="58"/>
      <c r="P26" s="58"/>
      <c r="Q26" s="58"/>
      <c r="R26" s="57"/>
      <c r="S26" s="58"/>
      <c r="T26" s="58"/>
      <c r="U26" s="58"/>
      <c r="V26" s="58"/>
      <c r="W26" s="57"/>
      <c r="X26" s="58"/>
      <c r="Y26" s="58"/>
      <c r="Z26" s="58"/>
      <c r="AA26" s="58"/>
      <c r="AB26" s="57"/>
      <c r="AC26" s="58"/>
      <c r="AD26" s="58"/>
      <c r="AE26" s="58"/>
      <c r="AF26" s="58"/>
      <c r="AG26" s="57"/>
      <c r="AH26" s="58"/>
      <c r="AI26" s="58"/>
      <c r="AJ26" s="58"/>
      <c r="AK26" s="58"/>
      <c r="AL26" s="57"/>
      <c r="AM26" s="58"/>
      <c r="AN26" s="58"/>
      <c r="AO26" s="58"/>
      <c r="AP26" s="58"/>
      <c r="AQ26" s="57"/>
      <c r="AR26" s="58"/>
      <c r="AS26" s="58"/>
      <c r="AT26" s="58"/>
      <c r="AU26" s="58"/>
      <c r="AV26" s="11">
        <f t="shared" si="108"/>
        <v>0</v>
      </c>
      <c r="AW26" s="44">
        <f t="shared" si="54"/>
        <v>0</v>
      </c>
      <c r="AX26" s="88"/>
      <c r="AY26" s="51"/>
      <c r="AZ26" s="89"/>
      <c r="BA26" s="26">
        <f t="shared" si="55"/>
        <v>0</v>
      </c>
      <c r="BB26" s="30">
        <f t="shared" si="56"/>
        <v>0</v>
      </c>
      <c r="BC26" s="28"/>
      <c r="BD26" s="29"/>
      <c r="BE26" s="28"/>
      <c r="BF26" s="15">
        <f t="shared" si="57"/>
        <v>0</v>
      </c>
      <c r="BG26" s="15">
        <f t="shared" si="58"/>
        <v>0</v>
      </c>
      <c r="BH26" s="15">
        <f t="shared" si="59"/>
        <v>0</v>
      </c>
      <c r="BI26" s="15">
        <f t="shared" si="60"/>
        <v>0</v>
      </c>
      <c r="BJ26" s="15">
        <f t="shared" si="61"/>
        <v>0</v>
      </c>
      <c r="BK26" s="15">
        <f t="shared" si="62"/>
        <v>0</v>
      </c>
      <c r="BL26" s="15">
        <f t="shared" si="63"/>
        <v>0</v>
      </c>
      <c r="BM26" s="15">
        <f t="shared" si="64"/>
        <v>0</v>
      </c>
      <c r="BN26" s="15">
        <f t="shared" si="65"/>
        <v>0</v>
      </c>
      <c r="BO26" s="15">
        <f t="shared" si="66"/>
        <v>0</v>
      </c>
      <c r="BP26" s="15">
        <f t="shared" si="67"/>
        <v>0</v>
      </c>
      <c r="BQ26" s="15">
        <f t="shared" si="68"/>
        <v>0</v>
      </c>
      <c r="BR26" s="15">
        <f t="shared" si="69"/>
        <v>0</v>
      </c>
      <c r="BS26" s="15">
        <f t="shared" si="70"/>
        <v>0</v>
      </c>
      <c r="BT26" s="15">
        <f t="shared" si="71"/>
        <v>0</v>
      </c>
      <c r="BU26" s="15">
        <f t="shared" si="72"/>
        <v>0</v>
      </c>
      <c r="BV26" s="15">
        <f t="shared" si="73"/>
        <v>0</v>
      </c>
      <c r="BW26" s="13"/>
      <c r="BX26" s="15">
        <f t="shared" si="74"/>
        <v>0</v>
      </c>
      <c r="BY26" s="15">
        <f t="shared" si="75"/>
        <v>0</v>
      </c>
      <c r="BZ26" s="15">
        <f t="shared" si="76"/>
        <v>0</v>
      </c>
      <c r="CA26" s="15">
        <f t="shared" si="77"/>
        <v>0</v>
      </c>
      <c r="CB26" s="15">
        <f t="shared" si="78"/>
        <v>0</v>
      </c>
      <c r="CC26" s="15">
        <f t="shared" si="79"/>
        <v>0</v>
      </c>
      <c r="CD26" s="15">
        <f t="shared" si="80"/>
        <v>0</v>
      </c>
      <c r="CE26" s="15">
        <f t="shared" si="81"/>
        <v>0</v>
      </c>
      <c r="CF26" s="15">
        <f t="shared" si="82"/>
        <v>0</v>
      </c>
      <c r="CG26" s="13"/>
      <c r="CH26" s="16">
        <f t="shared" si="83"/>
        <v>0</v>
      </c>
      <c r="CI26" s="16">
        <f t="shared" si="84"/>
        <v>0</v>
      </c>
      <c r="CJ26" s="16">
        <f t="shared" si="85"/>
        <v>0</v>
      </c>
      <c r="CK26" s="16">
        <f t="shared" si="86"/>
        <v>0</v>
      </c>
      <c r="CL26" s="16">
        <f t="shared" si="87"/>
        <v>0</v>
      </c>
      <c r="CM26" s="16">
        <f t="shared" si="88"/>
        <v>0</v>
      </c>
      <c r="CN26" s="16">
        <f t="shared" si="89"/>
        <v>0</v>
      </c>
      <c r="CO26" s="16">
        <f t="shared" si="90"/>
        <v>0</v>
      </c>
      <c r="CP26" s="16">
        <f t="shared" si="91"/>
        <v>0</v>
      </c>
      <c r="CQ26" s="16">
        <f t="shared" si="92"/>
        <v>0</v>
      </c>
      <c r="CR26" s="16">
        <f t="shared" si="93"/>
        <v>0</v>
      </c>
      <c r="CS26" s="16">
        <f t="shared" si="94"/>
        <v>0</v>
      </c>
      <c r="CT26" s="16">
        <f t="shared" si="95"/>
        <v>0</v>
      </c>
      <c r="CU26" s="16">
        <f t="shared" si="96"/>
        <v>0</v>
      </c>
      <c r="CV26" s="16">
        <f t="shared" si="97"/>
        <v>0</v>
      </c>
      <c r="CW26" s="16">
        <f t="shared" si="98"/>
        <v>0</v>
      </c>
      <c r="CX26" s="14"/>
      <c r="CY26" s="15">
        <f t="shared" si="99"/>
        <v>0</v>
      </c>
      <c r="CZ26" s="15">
        <f t="shared" si="100"/>
        <v>0</v>
      </c>
      <c r="DA26" s="15">
        <f t="shared" si="101"/>
        <v>0</v>
      </c>
      <c r="DB26" s="15">
        <f t="shared" si="102"/>
        <v>0</v>
      </c>
      <c r="DC26" s="15">
        <f t="shared" si="103"/>
        <v>0</v>
      </c>
      <c r="DD26" s="15">
        <f t="shared" si="104"/>
        <v>0</v>
      </c>
      <c r="DE26" s="15">
        <f t="shared" si="105"/>
        <v>0</v>
      </c>
      <c r="DF26" s="15">
        <f t="shared" si="106"/>
        <v>0</v>
      </c>
    </row>
    <row r="27" spans="1:110" ht="15" customHeight="1">
      <c r="A27" s="133"/>
      <c r="B27" s="134">
        <v>24</v>
      </c>
      <c r="C27" s="69"/>
      <c r="D27" s="65"/>
      <c r="E27" s="76">
        <v>90</v>
      </c>
      <c r="F27" s="76">
        <f t="shared" si="107"/>
        <v>90</v>
      </c>
      <c r="G27" s="99"/>
      <c r="H27" s="58"/>
      <c r="I27" s="58"/>
      <c r="J27" s="58"/>
      <c r="K27" s="58"/>
      <c r="L27" s="58"/>
      <c r="M27" s="57"/>
      <c r="N27" s="58"/>
      <c r="O27" s="58"/>
      <c r="P27" s="58"/>
      <c r="Q27" s="58"/>
      <c r="R27" s="57"/>
      <c r="S27" s="58"/>
      <c r="T27" s="58"/>
      <c r="U27" s="58"/>
      <c r="V27" s="58"/>
      <c r="W27" s="57"/>
      <c r="X27" s="58"/>
      <c r="Y27" s="58"/>
      <c r="Z27" s="58"/>
      <c r="AA27" s="58"/>
      <c r="AB27" s="57"/>
      <c r="AC27" s="58"/>
      <c r="AD27" s="58"/>
      <c r="AE27" s="58"/>
      <c r="AF27" s="58"/>
      <c r="AG27" s="57"/>
      <c r="AH27" s="58"/>
      <c r="AI27" s="58"/>
      <c r="AJ27" s="58"/>
      <c r="AK27" s="58"/>
      <c r="AL27" s="57"/>
      <c r="AM27" s="58"/>
      <c r="AN27" s="58"/>
      <c r="AO27" s="58"/>
      <c r="AP27" s="58"/>
      <c r="AQ27" s="57"/>
      <c r="AR27" s="58"/>
      <c r="AS27" s="58"/>
      <c r="AT27" s="58"/>
      <c r="AU27" s="58"/>
      <c r="AV27" s="11">
        <f t="shared" si="108"/>
        <v>0</v>
      </c>
      <c r="AW27" s="44">
        <f t="shared" si="54"/>
        <v>0</v>
      </c>
      <c r="AX27" s="85"/>
      <c r="AY27" s="86"/>
      <c r="AZ27" s="87"/>
      <c r="BA27" s="26">
        <f t="shared" si="55"/>
        <v>0</v>
      </c>
      <c r="BB27" s="30">
        <f t="shared" si="56"/>
        <v>0</v>
      </c>
      <c r="BC27" s="29"/>
      <c r="BD27" s="28"/>
      <c r="BE27" s="29"/>
      <c r="BF27" s="15">
        <f t="shared" si="57"/>
        <v>0</v>
      </c>
      <c r="BG27" s="15">
        <f t="shared" si="58"/>
        <v>0</v>
      </c>
      <c r="BH27" s="15">
        <f t="shared" si="59"/>
        <v>0</v>
      </c>
      <c r="BI27" s="15">
        <f t="shared" si="60"/>
        <v>0</v>
      </c>
      <c r="BJ27" s="15">
        <f t="shared" si="61"/>
        <v>0</v>
      </c>
      <c r="BK27" s="15">
        <f t="shared" si="62"/>
        <v>0</v>
      </c>
      <c r="BL27" s="15">
        <f t="shared" si="63"/>
        <v>0</v>
      </c>
      <c r="BM27" s="15">
        <f t="shared" si="64"/>
        <v>0</v>
      </c>
      <c r="BN27" s="15">
        <f t="shared" si="65"/>
        <v>0</v>
      </c>
      <c r="BO27" s="15">
        <f t="shared" si="66"/>
        <v>0</v>
      </c>
      <c r="BP27" s="15">
        <f t="shared" si="67"/>
        <v>0</v>
      </c>
      <c r="BQ27" s="15">
        <f t="shared" si="68"/>
        <v>0</v>
      </c>
      <c r="BR27" s="15">
        <f t="shared" si="69"/>
        <v>0</v>
      </c>
      <c r="BS27" s="15">
        <f t="shared" si="70"/>
        <v>0</v>
      </c>
      <c r="BT27" s="15">
        <f t="shared" si="71"/>
        <v>0</v>
      </c>
      <c r="BU27" s="15">
        <f t="shared" si="72"/>
        <v>0</v>
      </c>
      <c r="BV27" s="15">
        <f t="shared" si="73"/>
        <v>0</v>
      </c>
      <c r="BW27" s="13"/>
      <c r="BX27" s="15">
        <f t="shared" si="74"/>
        <v>0</v>
      </c>
      <c r="BY27" s="15">
        <f t="shared" si="75"/>
        <v>0</v>
      </c>
      <c r="BZ27" s="15">
        <f t="shared" si="76"/>
        <v>0</v>
      </c>
      <c r="CA27" s="15">
        <f t="shared" si="77"/>
        <v>0</v>
      </c>
      <c r="CB27" s="15">
        <f t="shared" si="78"/>
        <v>0</v>
      </c>
      <c r="CC27" s="15">
        <f t="shared" si="79"/>
        <v>0</v>
      </c>
      <c r="CD27" s="15">
        <f t="shared" si="80"/>
        <v>0</v>
      </c>
      <c r="CE27" s="15">
        <f t="shared" si="81"/>
        <v>0</v>
      </c>
      <c r="CF27" s="15">
        <f t="shared" si="82"/>
        <v>0</v>
      </c>
      <c r="CG27" s="13"/>
      <c r="CH27" s="16">
        <f t="shared" si="83"/>
        <v>0</v>
      </c>
      <c r="CI27" s="16">
        <f t="shared" si="84"/>
        <v>0</v>
      </c>
      <c r="CJ27" s="16">
        <f t="shared" si="85"/>
        <v>0</v>
      </c>
      <c r="CK27" s="16">
        <f t="shared" si="86"/>
        <v>0</v>
      </c>
      <c r="CL27" s="16">
        <f t="shared" si="87"/>
        <v>0</v>
      </c>
      <c r="CM27" s="16">
        <f t="shared" si="88"/>
        <v>0</v>
      </c>
      <c r="CN27" s="16">
        <f t="shared" si="89"/>
        <v>0</v>
      </c>
      <c r="CO27" s="16">
        <f t="shared" si="90"/>
        <v>0</v>
      </c>
      <c r="CP27" s="16">
        <f t="shared" si="91"/>
        <v>0</v>
      </c>
      <c r="CQ27" s="16">
        <f t="shared" si="92"/>
        <v>0</v>
      </c>
      <c r="CR27" s="16">
        <f t="shared" si="93"/>
        <v>0</v>
      </c>
      <c r="CS27" s="16">
        <f t="shared" si="94"/>
        <v>0</v>
      </c>
      <c r="CT27" s="16">
        <f t="shared" si="95"/>
        <v>0</v>
      </c>
      <c r="CU27" s="16">
        <f t="shared" si="96"/>
        <v>0</v>
      </c>
      <c r="CV27" s="16">
        <f t="shared" si="97"/>
        <v>0</v>
      </c>
      <c r="CW27" s="16">
        <f t="shared" si="98"/>
        <v>0</v>
      </c>
      <c r="CX27" s="14"/>
      <c r="CY27" s="15">
        <f t="shared" si="99"/>
        <v>0</v>
      </c>
      <c r="CZ27" s="15">
        <f t="shared" si="100"/>
        <v>0</v>
      </c>
      <c r="DA27" s="15">
        <f t="shared" si="101"/>
        <v>0</v>
      </c>
      <c r="DB27" s="15">
        <f t="shared" si="102"/>
        <v>0</v>
      </c>
      <c r="DC27" s="15">
        <f t="shared" si="103"/>
        <v>0</v>
      </c>
      <c r="DD27" s="15">
        <f t="shared" si="104"/>
        <v>0</v>
      </c>
      <c r="DE27" s="15">
        <f t="shared" si="105"/>
        <v>0</v>
      </c>
      <c r="DF27" s="15">
        <f t="shared" si="106"/>
        <v>0</v>
      </c>
    </row>
    <row r="28" spans="1:110" ht="15" customHeight="1">
      <c r="A28" s="133"/>
      <c r="B28" s="134">
        <v>25</v>
      </c>
      <c r="C28" s="69"/>
      <c r="D28" s="107"/>
      <c r="E28" s="76">
        <v>90</v>
      </c>
      <c r="F28" s="76">
        <f t="shared" si="107"/>
        <v>90</v>
      </c>
      <c r="G28" s="107"/>
      <c r="H28" s="58"/>
      <c r="I28" s="58"/>
      <c r="J28" s="58"/>
      <c r="K28" s="58"/>
      <c r="L28" s="58"/>
      <c r="M28" s="57"/>
      <c r="N28" s="58"/>
      <c r="O28" s="58"/>
      <c r="P28" s="58"/>
      <c r="Q28" s="58"/>
      <c r="R28" s="57"/>
      <c r="S28" s="58"/>
      <c r="T28" s="58"/>
      <c r="U28" s="58"/>
      <c r="V28" s="58"/>
      <c r="W28" s="57"/>
      <c r="X28" s="58"/>
      <c r="Y28" s="58"/>
      <c r="Z28" s="58"/>
      <c r="AA28" s="58"/>
      <c r="AB28" s="57"/>
      <c r="AC28" s="58"/>
      <c r="AD28" s="58"/>
      <c r="AE28" s="58"/>
      <c r="AF28" s="58"/>
      <c r="AG28" s="57"/>
      <c r="AH28" s="58"/>
      <c r="AI28" s="58"/>
      <c r="AJ28" s="58"/>
      <c r="AK28" s="58"/>
      <c r="AL28" s="57"/>
      <c r="AM28" s="58"/>
      <c r="AN28" s="58"/>
      <c r="AO28" s="58"/>
      <c r="AP28" s="58"/>
      <c r="AQ28" s="57"/>
      <c r="AR28" s="58"/>
      <c r="AS28" s="58"/>
      <c r="AT28" s="58"/>
      <c r="AU28" s="58"/>
      <c r="AV28" s="11">
        <f t="shared" si="108"/>
        <v>0</v>
      </c>
      <c r="AW28" s="44">
        <f t="shared" si="54"/>
        <v>0</v>
      </c>
      <c r="AX28" s="88"/>
      <c r="AY28" s="51"/>
      <c r="AZ28" s="89"/>
      <c r="BA28" s="26">
        <f t="shared" si="55"/>
        <v>0</v>
      </c>
      <c r="BB28" s="30">
        <f t="shared" si="56"/>
        <v>0</v>
      </c>
      <c r="BC28" s="28"/>
      <c r="BD28" s="29"/>
      <c r="BE28" s="28"/>
      <c r="BF28" s="15">
        <f t="shared" si="57"/>
        <v>0</v>
      </c>
      <c r="BG28" s="15">
        <f t="shared" si="58"/>
        <v>0</v>
      </c>
      <c r="BH28" s="15">
        <f t="shared" si="59"/>
        <v>0</v>
      </c>
      <c r="BI28" s="15">
        <f t="shared" si="60"/>
        <v>0</v>
      </c>
      <c r="BJ28" s="15">
        <f t="shared" si="61"/>
        <v>0</v>
      </c>
      <c r="BK28" s="15">
        <f t="shared" si="62"/>
        <v>0</v>
      </c>
      <c r="BL28" s="15">
        <f t="shared" si="63"/>
        <v>0</v>
      </c>
      <c r="BM28" s="15">
        <f t="shared" si="64"/>
        <v>0</v>
      </c>
      <c r="BN28" s="15">
        <f t="shared" si="65"/>
        <v>0</v>
      </c>
      <c r="BO28" s="15">
        <f t="shared" si="66"/>
        <v>0</v>
      </c>
      <c r="BP28" s="15">
        <f t="shared" si="67"/>
        <v>0</v>
      </c>
      <c r="BQ28" s="15">
        <f t="shared" si="68"/>
        <v>0</v>
      </c>
      <c r="BR28" s="15">
        <f t="shared" si="69"/>
        <v>0</v>
      </c>
      <c r="BS28" s="15">
        <f t="shared" si="70"/>
        <v>0</v>
      </c>
      <c r="BT28" s="15">
        <f t="shared" si="71"/>
        <v>0</v>
      </c>
      <c r="BU28" s="15">
        <f t="shared" si="72"/>
        <v>0</v>
      </c>
      <c r="BV28" s="15">
        <f t="shared" si="73"/>
        <v>0</v>
      </c>
      <c r="BW28" s="13"/>
      <c r="BX28" s="15">
        <f t="shared" si="74"/>
        <v>0</v>
      </c>
      <c r="BY28" s="15">
        <f t="shared" si="75"/>
        <v>0</v>
      </c>
      <c r="BZ28" s="15">
        <f t="shared" si="76"/>
        <v>0</v>
      </c>
      <c r="CA28" s="15">
        <f t="shared" si="77"/>
        <v>0</v>
      </c>
      <c r="CB28" s="15">
        <f t="shared" si="78"/>
        <v>0</v>
      </c>
      <c r="CC28" s="15">
        <f t="shared" si="79"/>
        <v>0</v>
      </c>
      <c r="CD28" s="15">
        <f t="shared" si="80"/>
        <v>0</v>
      </c>
      <c r="CE28" s="15">
        <f t="shared" si="81"/>
        <v>0</v>
      </c>
      <c r="CF28" s="15">
        <f t="shared" si="82"/>
        <v>0</v>
      </c>
      <c r="CG28" s="13"/>
      <c r="CH28" s="16">
        <f t="shared" si="83"/>
        <v>0</v>
      </c>
      <c r="CI28" s="16">
        <f t="shared" si="84"/>
        <v>0</v>
      </c>
      <c r="CJ28" s="16">
        <f t="shared" si="85"/>
        <v>0</v>
      </c>
      <c r="CK28" s="16">
        <f t="shared" si="86"/>
        <v>0</v>
      </c>
      <c r="CL28" s="16">
        <f t="shared" si="87"/>
        <v>0</v>
      </c>
      <c r="CM28" s="16">
        <f t="shared" si="88"/>
        <v>0</v>
      </c>
      <c r="CN28" s="16">
        <f t="shared" si="89"/>
        <v>0</v>
      </c>
      <c r="CO28" s="16">
        <f t="shared" si="90"/>
        <v>0</v>
      </c>
      <c r="CP28" s="16">
        <f t="shared" si="91"/>
        <v>0</v>
      </c>
      <c r="CQ28" s="16">
        <f t="shared" si="92"/>
        <v>0</v>
      </c>
      <c r="CR28" s="16">
        <f t="shared" si="93"/>
        <v>0</v>
      </c>
      <c r="CS28" s="16">
        <f t="shared" si="94"/>
        <v>0</v>
      </c>
      <c r="CT28" s="16">
        <f t="shared" si="95"/>
        <v>0</v>
      </c>
      <c r="CU28" s="16">
        <f t="shared" si="96"/>
        <v>0</v>
      </c>
      <c r="CV28" s="16">
        <f t="shared" si="97"/>
        <v>0</v>
      </c>
      <c r="CW28" s="16">
        <f t="shared" si="98"/>
        <v>0</v>
      </c>
      <c r="CX28" s="14"/>
      <c r="CY28" s="15">
        <f t="shared" si="99"/>
        <v>0</v>
      </c>
      <c r="CZ28" s="15">
        <f t="shared" si="100"/>
        <v>0</v>
      </c>
      <c r="DA28" s="15">
        <f t="shared" si="101"/>
        <v>0</v>
      </c>
      <c r="DB28" s="15">
        <f t="shared" si="102"/>
        <v>0</v>
      </c>
      <c r="DC28" s="15">
        <f t="shared" si="103"/>
        <v>0</v>
      </c>
      <c r="DD28" s="15">
        <f t="shared" si="104"/>
        <v>0</v>
      </c>
      <c r="DE28" s="15">
        <f t="shared" si="105"/>
        <v>0</v>
      </c>
      <c r="DF28" s="15">
        <f t="shared" si="106"/>
        <v>0</v>
      </c>
    </row>
    <row r="29" spans="1:110" ht="15" customHeight="1">
      <c r="A29" s="135"/>
      <c r="B29" s="134">
        <v>26</v>
      </c>
      <c r="C29" s="69"/>
      <c r="D29" s="65"/>
      <c r="E29" s="76">
        <v>90</v>
      </c>
      <c r="F29" s="76">
        <f t="shared" si="107"/>
        <v>90</v>
      </c>
      <c r="G29" s="99"/>
      <c r="H29" s="58"/>
      <c r="I29" s="58"/>
      <c r="J29" s="58"/>
      <c r="K29" s="58"/>
      <c r="L29" s="58"/>
      <c r="M29" s="57"/>
      <c r="N29" s="58"/>
      <c r="O29" s="58"/>
      <c r="P29" s="58"/>
      <c r="Q29" s="58"/>
      <c r="R29" s="57"/>
      <c r="S29" s="58"/>
      <c r="T29" s="58"/>
      <c r="U29" s="58"/>
      <c r="V29" s="58"/>
      <c r="W29" s="57"/>
      <c r="X29" s="58"/>
      <c r="Y29" s="58"/>
      <c r="Z29" s="58"/>
      <c r="AA29" s="58"/>
      <c r="AB29" s="57"/>
      <c r="AC29" s="58"/>
      <c r="AD29" s="58"/>
      <c r="AE29" s="58"/>
      <c r="AF29" s="58"/>
      <c r="AG29" s="57"/>
      <c r="AH29" s="58"/>
      <c r="AI29" s="58"/>
      <c r="AJ29" s="58"/>
      <c r="AK29" s="58"/>
      <c r="AL29" s="57"/>
      <c r="AM29" s="58"/>
      <c r="AN29" s="58"/>
      <c r="AO29" s="58"/>
      <c r="AP29" s="58"/>
      <c r="AQ29" s="57"/>
      <c r="AR29" s="58"/>
      <c r="AS29" s="58"/>
      <c r="AT29" s="58"/>
      <c r="AU29" s="58"/>
      <c r="AV29" s="11">
        <f t="shared" si="108"/>
        <v>0</v>
      </c>
      <c r="AW29" s="44">
        <f t="shared" si="54"/>
        <v>0</v>
      </c>
      <c r="AX29" s="85"/>
      <c r="AY29" s="86"/>
      <c r="AZ29" s="87"/>
      <c r="BA29" s="26">
        <f t="shared" si="55"/>
        <v>0</v>
      </c>
      <c r="BB29" s="30">
        <f t="shared" si="56"/>
        <v>0</v>
      </c>
      <c r="BC29" s="29"/>
      <c r="BD29" s="28"/>
      <c r="BE29" s="29"/>
      <c r="BF29" s="15">
        <f t="shared" si="57"/>
        <v>0</v>
      </c>
      <c r="BG29" s="15">
        <f t="shared" si="58"/>
        <v>0</v>
      </c>
      <c r="BH29" s="15">
        <f t="shared" si="59"/>
        <v>0</v>
      </c>
      <c r="BI29" s="15">
        <f t="shared" si="60"/>
        <v>0</v>
      </c>
      <c r="BJ29" s="15">
        <f t="shared" si="61"/>
        <v>0</v>
      </c>
      <c r="BK29" s="15">
        <f t="shared" si="62"/>
        <v>0</v>
      </c>
      <c r="BL29" s="15">
        <f t="shared" si="63"/>
        <v>0</v>
      </c>
      <c r="BM29" s="15">
        <f t="shared" si="64"/>
        <v>0</v>
      </c>
      <c r="BN29" s="15">
        <f t="shared" si="65"/>
        <v>0</v>
      </c>
      <c r="BO29" s="15">
        <f t="shared" si="66"/>
        <v>0</v>
      </c>
      <c r="BP29" s="15">
        <f t="shared" si="67"/>
        <v>0</v>
      </c>
      <c r="BQ29" s="15">
        <f t="shared" si="68"/>
        <v>0</v>
      </c>
      <c r="BR29" s="15">
        <f t="shared" si="69"/>
        <v>0</v>
      </c>
      <c r="BS29" s="15">
        <f t="shared" si="70"/>
        <v>0</v>
      </c>
      <c r="BT29" s="15">
        <f t="shared" si="71"/>
        <v>0</v>
      </c>
      <c r="BU29" s="15">
        <f t="shared" si="72"/>
        <v>0</v>
      </c>
      <c r="BV29" s="15">
        <f t="shared" si="73"/>
        <v>0</v>
      </c>
      <c r="BW29" s="13"/>
      <c r="BX29" s="15">
        <f t="shared" si="74"/>
        <v>0</v>
      </c>
      <c r="BY29" s="15">
        <f t="shared" si="75"/>
        <v>0</v>
      </c>
      <c r="BZ29" s="15">
        <f t="shared" si="76"/>
        <v>0</v>
      </c>
      <c r="CA29" s="15">
        <f t="shared" si="77"/>
        <v>0</v>
      </c>
      <c r="CB29" s="15">
        <f t="shared" si="78"/>
        <v>0</v>
      </c>
      <c r="CC29" s="15">
        <f t="shared" si="79"/>
        <v>0</v>
      </c>
      <c r="CD29" s="15">
        <f t="shared" si="80"/>
        <v>0</v>
      </c>
      <c r="CE29" s="15">
        <f t="shared" si="81"/>
        <v>0</v>
      </c>
      <c r="CF29" s="15">
        <f t="shared" si="82"/>
        <v>0</v>
      </c>
      <c r="CG29" s="13"/>
      <c r="CH29" s="16">
        <f t="shared" si="83"/>
        <v>0</v>
      </c>
      <c r="CI29" s="16">
        <f t="shared" si="84"/>
        <v>0</v>
      </c>
      <c r="CJ29" s="16">
        <f t="shared" si="85"/>
        <v>0</v>
      </c>
      <c r="CK29" s="16">
        <f t="shared" si="86"/>
        <v>0</v>
      </c>
      <c r="CL29" s="16">
        <f t="shared" si="87"/>
        <v>0</v>
      </c>
      <c r="CM29" s="16">
        <f t="shared" si="88"/>
        <v>0</v>
      </c>
      <c r="CN29" s="16">
        <f t="shared" si="89"/>
        <v>0</v>
      </c>
      <c r="CO29" s="16">
        <f t="shared" si="90"/>
        <v>0</v>
      </c>
      <c r="CP29" s="16">
        <f t="shared" si="91"/>
        <v>0</v>
      </c>
      <c r="CQ29" s="16">
        <f t="shared" si="92"/>
        <v>0</v>
      </c>
      <c r="CR29" s="16">
        <f t="shared" si="93"/>
        <v>0</v>
      </c>
      <c r="CS29" s="16">
        <f t="shared" si="94"/>
        <v>0</v>
      </c>
      <c r="CT29" s="16">
        <f t="shared" si="95"/>
        <v>0</v>
      </c>
      <c r="CU29" s="16">
        <f t="shared" si="96"/>
        <v>0</v>
      </c>
      <c r="CV29" s="16">
        <f t="shared" si="97"/>
        <v>0</v>
      </c>
      <c r="CW29" s="16">
        <f t="shared" si="98"/>
        <v>0</v>
      </c>
      <c r="CX29" s="14"/>
      <c r="CY29" s="15">
        <f t="shared" si="99"/>
        <v>0</v>
      </c>
      <c r="CZ29" s="15">
        <f t="shared" si="100"/>
        <v>0</v>
      </c>
      <c r="DA29" s="15">
        <f t="shared" si="101"/>
        <v>0</v>
      </c>
      <c r="DB29" s="15">
        <f t="shared" si="102"/>
        <v>0</v>
      </c>
      <c r="DC29" s="15">
        <f t="shared" si="103"/>
        <v>0</v>
      </c>
      <c r="DD29" s="15">
        <f t="shared" si="104"/>
        <v>0</v>
      </c>
      <c r="DE29" s="15">
        <f t="shared" si="105"/>
        <v>0</v>
      </c>
      <c r="DF29" s="15">
        <f t="shared" si="106"/>
        <v>0</v>
      </c>
    </row>
    <row r="30" spans="1:110" ht="15" customHeight="1">
      <c r="A30" s="135"/>
      <c r="B30" s="134">
        <v>27</v>
      </c>
      <c r="C30" s="69"/>
      <c r="D30" s="99"/>
      <c r="E30" s="76">
        <v>90</v>
      </c>
      <c r="F30" s="76">
        <f t="shared" si="107"/>
        <v>90</v>
      </c>
      <c r="G30" s="99"/>
      <c r="H30" s="58"/>
      <c r="I30" s="58"/>
      <c r="J30" s="58"/>
      <c r="K30" s="58"/>
      <c r="L30" s="58"/>
      <c r="M30" s="57"/>
      <c r="N30" s="58"/>
      <c r="O30" s="58"/>
      <c r="P30" s="58"/>
      <c r="Q30" s="58"/>
      <c r="R30" s="57"/>
      <c r="S30" s="58"/>
      <c r="T30" s="58"/>
      <c r="U30" s="58"/>
      <c r="V30" s="58"/>
      <c r="W30" s="57"/>
      <c r="X30" s="58"/>
      <c r="Y30" s="58"/>
      <c r="Z30" s="58"/>
      <c r="AA30" s="58"/>
      <c r="AB30" s="57"/>
      <c r="AC30" s="58"/>
      <c r="AD30" s="58"/>
      <c r="AE30" s="58"/>
      <c r="AF30" s="58"/>
      <c r="AG30" s="57"/>
      <c r="AH30" s="58"/>
      <c r="AI30" s="58"/>
      <c r="AJ30" s="58"/>
      <c r="AK30" s="58"/>
      <c r="AL30" s="57"/>
      <c r="AM30" s="58"/>
      <c r="AN30" s="58"/>
      <c r="AO30" s="58"/>
      <c r="AP30" s="58"/>
      <c r="AQ30" s="57"/>
      <c r="AR30" s="58"/>
      <c r="AS30" s="58"/>
      <c r="AT30" s="58"/>
      <c r="AU30" s="58"/>
      <c r="AV30" s="11">
        <f t="shared" si="108"/>
        <v>0</v>
      </c>
      <c r="AW30" s="44">
        <f t="shared" si="54"/>
        <v>0</v>
      </c>
      <c r="AX30" s="88"/>
      <c r="AY30" s="51"/>
      <c r="AZ30" s="89"/>
      <c r="BA30" s="26">
        <f t="shared" si="55"/>
        <v>0</v>
      </c>
      <c r="BB30" s="30">
        <f t="shared" si="56"/>
        <v>0</v>
      </c>
      <c r="BC30" s="28"/>
      <c r="BD30" s="29"/>
      <c r="BE30" s="28"/>
      <c r="BF30" s="15">
        <f t="shared" si="57"/>
        <v>0</v>
      </c>
      <c r="BG30" s="15">
        <f t="shared" si="58"/>
        <v>0</v>
      </c>
      <c r="BH30" s="15">
        <f t="shared" si="59"/>
        <v>0</v>
      </c>
      <c r="BI30" s="15">
        <f t="shared" si="60"/>
        <v>0</v>
      </c>
      <c r="BJ30" s="15">
        <f t="shared" si="61"/>
        <v>0</v>
      </c>
      <c r="BK30" s="15">
        <f t="shared" si="62"/>
        <v>0</v>
      </c>
      <c r="BL30" s="15">
        <f t="shared" si="63"/>
        <v>0</v>
      </c>
      <c r="BM30" s="15">
        <f t="shared" si="64"/>
        <v>0</v>
      </c>
      <c r="BN30" s="15">
        <f t="shared" si="65"/>
        <v>0</v>
      </c>
      <c r="BO30" s="15">
        <f t="shared" si="66"/>
        <v>0</v>
      </c>
      <c r="BP30" s="15">
        <f t="shared" si="67"/>
        <v>0</v>
      </c>
      <c r="BQ30" s="15">
        <f t="shared" si="68"/>
        <v>0</v>
      </c>
      <c r="BR30" s="15">
        <f t="shared" si="69"/>
        <v>0</v>
      </c>
      <c r="BS30" s="15">
        <f t="shared" si="70"/>
        <v>0</v>
      </c>
      <c r="BT30" s="15">
        <f t="shared" si="71"/>
        <v>0</v>
      </c>
      <c r="BU30" s="15">
        <f t="shared" si="72"/>
        <v>0</v>
      </c>
      <c r="BV30" s="15">
        <f t="shared" si="73"/>
        <v>0</v>
      </c>
      <c r="BW30" s="13"/>
      <c r="BX30" s="15">
        <f t="shared" si="74"/>
        <v>0</v>
      </c>
      <c r="BY30" s="15">
        <f t="shared" si="75"/>
        <v>0</v>
      </c>
      <c r="BZ30" s="15">
        <f t="shared" si="76"/>
        <v>0</v>
      </c>
      <c r="CA30" s="15">
        <f t="shared" si="77"/>
        <v>0</v>
      </c>
      <c r="CB30" s="15">
        <f t="shared" si="78"/>
        <v>0</v>
      </c>
      <c r="CC30" s="15">
        <f t="shared" si="79"/>
        <v>0</v>
      </c>
      <c r="CD30" s="15">
        <f t="shared" si="80"/>
        <v>0</v>
      </c>
      <c r="CE30" s="15">
        <f t="shared" si="81"/>
        <v>0</v>
      </c>
      <c r="CF30" s="15">
        <f t="shared" si="82"/>
        <v>0</v>
      </c>
      <c r="CG30" s="13"/>
      <c r="CH30" s="16">
        <f t="shared" si="83"/>
        <v>0</v>
      </c>
      <c r="CI30" s="16">
        <f t="shared" si="84"/>
        <v>0</v>
      </c>
      <c r="CJ30" s="16">
        <f t="shared" si="85"/>
        <v>0</v>
      </c>
      <c r="CK30" s="16">
        <f t="shared" si="86"/>
        <v>0</v>
      </c>
      <c r="CL30" s="16">
        <f t="shared" si="87"/>
        <v>0</v>
      </c>
      <c r="CM30" s="16">
        <f t="shared" si="88"/>
        <v>0</v>
      </c>
      <c r="CN30" s="16">
        <f t="shared" si="89"/>
        <v>0</v>
      </c>
      <c r="CO30" s="16">
        <f t="shared" si="90"/>
        <v>0</v>
      </c>
      <c r="CP30" s="16">
        <f t="shared" si="91"/>
        <v>0</v>
      </c>
      <c r="CQ30" s="16">
        <f t="shared" si="92"/>
        <v>0</v>
      </c>
      <c r="CR30" s="16">
        <f t="shared" si="93"/>
        <v>0</v>
      </c>
      <c r="CS30" s="16">
        <f t="shared" si="94"/>
        <v>0</v>
      </c>
      <c r="CT30" s="16">
        <f t="shared" si="95"/>
        <v>0</v>
      </c>
      <c r="CU30" s="16">
        <f t="shared" si="96"/>
        <v>0</v>
      </c>
      <c r="CV30" s="16">
        <f t="shared" si="97"/>
        <v>0</v>
      </c>
      <c r="CW30" s="16">
        <f t="shared" si="98"/>
        <v>0</v>
      </c>
      <c r="CX30" s="14"/>
      <c r="CY30" s="15">
        <f t="shared" si="99"/>
        <v>0</v>
      </c>
      <c r="CZ30" s="15">
        <f t="shared" si="100"/>
        <v>0</v>
      </c>
      <c r="DA30" s="15">
        <f t="shared" si="101"/>
        <v>0</v>
      </c>
      <c r="DB30" s="15">
        <f t="shared" si="102"/>
        <v>0</v>
      </c>
      <c r="DC30" s="15">
        <f t="shared" si="103"/>
        <v>0</v>
      </c>
      <c r="DD30" s="15">
        <f t="shared" si="104"/>
        <v>0</v>
      </c>
      <c r="DE30" s="15">
        <f t="shared" si="105"/>
        <v>0</v>
      </c>
      <c r="DF30" s="15">
        <f t="shared" si="106"/>
        <v>0</v>
      </c>
    </row>
    <row r="31" spans="1:110" ht="15" customHeight="1">
      <c r="A31" s="135"/>
      <c r="B31" s="134">
        <v>28</v>
      </c>
      <c r="C31" s="69"/>
      <c r="D31" s="65"/>
      <c r="E31" s="76">
        <v>90</v>
      </c>
      <c r="F31" s="76">
        <f t="shared" si="107"/>
        <v>90</v>
      </c>
      <c r="G31" s="99"/>
      <c r="H31" s="58"/>
      <c r="I31" s="58"/>
      <c r="J31" s="58"/>
      <c r="K31" s="58"/>
      <c r="L31" s="58"/>
      <c r="M31" s="57"/>
      <c r="N31" s="58"/>
      <c r="O31" s="58"/>
      <c r="P31" s="58"/>
      <c r="Q31" s="58"/>
      <c r="R31" s="57"/>
      <c r="S31" s="58"/>
      <c r="T31" s="58"/>
      <c r="U31" s="58"/>
      <c r="V31" s="58"/>
      <c r="W31" s="57"/>
      <c r="X31" s="58"/>
      <c r="Y31" s="58"/>
      <c r="Z31" s="58"/>
      <c r="AA31" s="58"/>
      <c r="AB31" s="57"/>
      <c r="AC31" s="58"/>
      <c r="AD31" s="58"/>
      <c r="AE31" s="58"/>
      <c r="AF31" s="58"/>
      <c r="AG31" s="57"/>
      <c r="AH31" s="58"/>
      <c r="AI31" s="58"/>
      <c r="AJ31" s="58"/>
      <c r="AK31" s="58"/>
      <c r="AL31" s="57"/>
      <c r="AM31" s="58"/>
      <c r="AN31" s="58"/>
      <c r="AO31" s="58"/>
      <c r="AP31" s="58"/>
      <c r="AQ31" s="57"/>
      <c r="AR31" s="58"/>
      <c r="AS31" s="58"/>
      <c r="AT31" s="58"/>
      <c r="AU31" s="58"/>
      <c r="AV31" s="11">
        <f t="shared" si="108"/>
        <v>0</v>
      </c>
      <c r="AW31" s="44">
        <f t="shared" si="54"/>
        <v>0</v>
      </c>
      <c r="AX31" s="85"/>
      <c r="AY31" s="86"/>
      <c r="AZ31" s="87"/>
      <c r="BA31" s="26">
        <f t="shared" si="55"/>
        <v>0</v>
      </c>
      <c r="BB31" s="30">
        <f t="shared" si="56"/>
        <v>0</v>
      </c>
      <c r="BC31" s="29"/>
      <c r="BD31" s="28"/>
      <c r="BE31" s="29"/>
      <c r="BF31" s="15">
        <f t="shared" si="57"/>
        <v>0</v>
      </c>
      <c r="BG31" s="15">
        <f t="shared" si="58"/>
        <v>0</v>
      </c>
      <c r="BH31" s="15">
        <f t="shared" si="59"/>
        <v>0</v>
      </c>
      <c r="BI31" s="15">
        <f t="shared" si="60"/>
        <v>0</v>
      </c>
      <c r="BJ31" s="15">
        <f t="shared" si="61"/>
        <v>0</v>
      </c>
      <c r="BK31" s="15">
        <f t="shared" si="62"/>
        <v>0</v>
      </c>
      <c r="BL31" s="15">
        <f t="shared" si="63"/>
        <v>0</v>
      </c>
      <c r="BM31" s="15">
        <f t="shared" si="64"/>
        <v>0</v>
      </c>
      <c r="BN31" s="15">
        <f t="shared" si="65"/>
        <v>0</v>
      </c>
      <c r="BO31" s="15">
        <f t="shared" si="66"/>
        <v>0</v>
      </c>
      <c r="BP31" s="15">
        <f t="shared" si="67"/>
        <v>0</v>
      </c>
      <c r="BQ31" s="15">
        <f t="shared" si="68"/>
        <v>0</v>
      </c>
      <c r="BR31" s="15">
        <f t="shared" si="69"/>
        <v>0</v>
      </c>
      <c r="BS31" s="15">
        <f t="shared" si="70"/>
        <v>0</v>
      </c>
      <c r="BT31" s="15">
        <f t="shared" si="71"/>
        <v>0</v>
      </c>
      <c r="BU31" s="15">
        <f t="shared" si="72"/>
        <v>0</v>
      </c>
      <c r="BV31" s="15">
        <f t="shared" si="73"/>
        <v>0</v>
      </c>
      <c r="BW31" s="13"/>
      <c r="BX31" s="15">
        <f t="shared" si="74"/>
        <v>0</v>
      </c>
      <c r="BY31" s="15">
        <f t="shared" si="75"/>
        <v>0</v>
      </c>
      <c r="BZ31" s="15">
        <f t="shared" si="76"/>
        <v>0</v>
      </c>
      <c r="CA31" s="15">
        <f t="shared" si="77"/>
        <v>0</v>
      </c>
      <c r="CB31" s="15">
        <f t="shared" si="78"/>
        <v>0</v>
      </c>
      <c r="CC31" s="15">
        <f t="shared" si="79"/>
        <v>0</v>
      </c>
      <c r="CD31" s="15">
        <f t="shared" si="80"/>
        <v>0</v>
      </c>
      <c r="CE31" s="15">
        <f t="shared" si="81"/>
        <v>0</v>
      </c>
      <c r="CF31" s="15">
        <f t="shared" si="82"/>
        <v>0</v>
      </c>
      <c r="CG31" s="13"/>
      <c r="CH31" s="16">
        <f t="shared" si="83"/>
        <v>0</v>
      </c>
      <c r="CI31" s="16">
        <f t="shared" si="84"/>
        <v>0</v>
      </c>
      <c r="CJ31" s="16">
        <f t="shared" si="85"/>
        <v>0</v>
      </c>
      <c r="CK31" s="16">
        <f t="shared" si="86"/>
        <v>0</v>
      </c>
      <c r="CL31" s="16">
        <f t="shared" si="87"/>
        <v>0</v>
      </c>
      <c r="CM31" s="16">
        <f t="shared" si="88"/>
        <v>0</v>
      </c>
      <c r="CN31" s="16">
        <f t="shared" si="89"/>
        <v>0</v>
      </c>
      <c r="CO31" s="16">
        <f t="shared" si="90"/>
        <v>0</v>
      </c>
      <c r="CP31" s="16">
        <f t="shared" si="91"/>
        <v>0</v>
      </c>
      <c r="CQ31" s="16">
        <f t="shared" si="92"/>
        <v>0</v>
      </c>
      <c r="CR31" s="16">
        <f t="shared" si="93"/>
        <v>0</v>
      </c>
      <c r="CS31" s="16">
        <f t="shared" si="94"/>
        <v>0</v>
      </c>
      <c r="CT31" s="16">
        <f t="shared" si="95"/>
        <v>0</v>
      </c>
      <c r="CU31" s="16">
        <f t="shared" si="96"/>
        <v>0</v>
      </c>
      <c r="CV31" s="16">
        <f t="shared" si="97"/>
        <v>0</v>
      </c>
      <c r="CW31" s="16">
        <f t="shared" si="98"/>
        <v>0</v>
      </c>
      <c r="CX31" s="14"/>
      <c r="CY31" s="15">
        <f t="shared" si="99"/>
        <v>0</v>
      </c>
      <c r="CZ31" s="15">
        <f t="shared" si="100"/>
        <v>0</v>
      </c>
      <c r="DA31" s="15">
        <f t="shared" si="101"/>
        <v>0</v>
      </c>
      <c r="DB31" s="15">
        <f t="shared" si="102"/>
        <v>0</v>
      </c>
      <c r="DC31" s="15">
        <f t="shared" si="103"/>
        <v>0</v>
      </c>
      <c r="DD31" s="15">
        <f t="shared" si="104"/>
        <v>0</v>
      </c>
      <c r="DE31" s="15">
        <f t="shared" si="105"/>
        <v>0</v>
      </c>
      <c r="DF31" s="15">
        <f t="shared" si="106"/>
        <v>0</v>
      </c>
    </row>
    <row r="32" spans="1:110" ht="15" customHeight="1">
      <c r="A32" s="135"/>
      <c r="B32" s="134">
        <v>29</v>
      </c>
      <c r="C32" s="53"/>
      <c r="D32" s="54"/>
      <c r="E32" s="76">
        <v>90</v>
      </c>
      <c r="F32" s="76">
        <f t="shared" si="107"/>
        <v>90</v>
      </c>
      <c r="G32" s="54"/>
      <c r="H32" s="58"/>
      <c r="I32" s="58"/>
      <c r="J32" s="58"/>
      <c r="K32" s="58"/>
      <c r="L32" s="58"/>
      <c r="M32" s="57"/>
      <c r="N32" s="58"/>
      <c r="O32" s="58"/>
      <c r="P32" s="58"/>
      <c r="Q32" s="58"/>
      <c r="R32" s="57"/>
      <c r="S32" s="58"/>
      <c r="T32" s="58"/>
      <c r="U32" s="58"/>
      <c r="V32" s="58"/>
      <c r="W32" s="57"/>
      <c r="X32" s="58"/>
      <c r="Y32" s="58"/>
      <c r="Z32" s="58"/>
      <c r="AA32" s="58"/>
      <c r="AB32" s="57"/>
      <c r="AC32" s="58"/>
      <c r="AD32" s="58"/>
      <c r="AE32" s="58"/>
      <c r="AF32" s="58"/>
      <c r="AG32" s="57"/>
      <c r="AH32" s="58"/>
      <c r="AI32" s="58"/>
      <c r="AJ32" s="58"/>
      <c r="AK32" s="58"/>
      <c r="AL32" s="57"/>
      <c r="AM32" s="58"/>
      <c r="AN32" s="58"/>
      <c r="AO32" s="58"/>
      <c r="AP32" s="58"/>
      <c r="AQ32" s="57"/>
      <c r="AR32" s="58"/>
      <c r="AS32" s="58"/>
      <c r="AT32" s="58"/>
      <c r="AU32" s="58"/>
      <c r="AV32" s="11">
        <f t="shared" si="108"/>
        <v>0</v>
      </c>
      <c r="AW32" s="44">
        <f t="shared" si="54"/>
        <v>0</v>
      </c>
      <c r="AX32" s="88"/>
      <c r="AY32" s="51"/>
      <c r="AZ32" s="89"/>
      <c r="BA32" s="26">
        <f t="shared" si="55"/>
        <v>0</v>
      </c>
      <c r="BB32" s="30">
        <f t="shared" si="56"/>
        <v>0</v>
      </c>
      <c r="BC32" s="28"/>
      <c r="BD32" s="29"/>
      <c r="BE32" s="28"/>
      <c r="BF32" s="15">
        <f t="shared" si="57"/>
        <v>0</v>
      </c>
      <c r="BG32" s="15">
        <f t="shared" si="58"/>
        <v>0</v>
      </c>
      <c r="BH32" s="15">
        <f t="shared" si="59"/>
        <v>0</v>
      </c>
      <c r="BI32" s="15">
        <f t="shared" si="60"/>
        <v>0</v>
      </c>
      <c r="BJ32" s="15">
        <f t="shared" si="61"/>
        <v>0</v>
      </c>
      <c r="BK32" s="15">
        <f t="shared" si="62"/>
        <v>0</v>
      </c>
      <c r="BL32" s="15">
        <f t="shared" si="63"/>
        <v>0</v>
      </c>
      <c r="BM32" s="15">
        <f t="shared" si="64"/>
        <v>0</v>
      </c>
      <c r="BN32" s="15">
        <f t="shared" si="65"/>
        <v>0</v>
      </c>
      <c r="BO32" s="15">
        <f t="shared" si="66"/>
        <v>0</v>
      </c>
      <c r="BP32" s="15">
        <f t="shared" si="67"/>
        <v>0</v>
      </c>
      <c r="BQ32" s="15">
        <f t="shared" si="68"/>
        <v>0</v>
      </c>
      <c r="BR32" s="15">
        <f t="shared" si="69"/>
        <v>0</v>
      </c>
      <c r="BS32" s="15">
        <f t="shared" si="70"/>
        <v>0</v>
      </c>
      <c r="BT32" s="15">
        <f t="shared" si="71"/>
        <v>0</v>
      </c>
      <c r="BU32" s="15">
        <f t="shared" si="72"/>
        <v>0</v>
      </c>
      <c r="BV32" s="15">
        <f t="shared" si="73"/>
        <v>0</v>
      </c>
      <c r="BW32" s="13"/>
      <c r="BX32" s="15">
        <f t="shared" si="74"/>
        <v>0</v>
      </c>
      <c r="BY32" s="15">
        <f t="shared" si="75"/>
        <v>0</v>
      </c>
      <c r="BZ32" s="15">
        <f t="shared" si="76"/>
        <v>0</v>
      </c>
      <c r="CA32" s="15">
        <f t="shared" si="77"/>
        <v>0</v>
      </c>
      <c r="CB32" s="15">
        <f t="shared" si="78"/>
        <v>0</v>
      </c>
      <c r="CC32" s="15">
        <f t="shared" si="79"/>
        <v>0</v>
      </c>
      <c r="CD32" s="15">
        <f t="shared" si="80"/>
        <v>0</v>
      </c>
      <c r="CE32" s="15">
        <f t="shared" si="81"/>
        <v>0</v>
      </c>
      <c r="CF32" s="15">
        <f t="shared" si="82"/>
        <v>0</v>
      </c>
      <c r="CG32" s="13"/>
      <c r="CH32" s="16">
        <f t="shared" si="83"/>
        <v>0</v>
      </c>
      <c r="CI32" s="16">
        <f t="shared" si="84"/>
        <v>0</v>
      </c>
      <c r="CJ32" s="16">
        <f t="shared" si="85"/>
        <v>0</v>
      </c>
      <c r="CK32" s="16">
        <f t="shared" si="86"/>
        <v>0</v>
      </c>
      <c r="CL32" s="16">
        <f t="shared" si="87"/>
        <v>0</v>
      </c>
      <c r="CM32" s="16">
        <f t="shared" si="88"/>
        <v>0</v>
      </c>
      <c r="CN32" s="16">
        <f t="shared" si="89"/>
        <v>0</v>
      </c>
      <c r="CO32" s="16">
        <f t="shared" si="90"/>
        <v>0</v>
      </c>
      <c r="CP32" s="16">
        <f t="shared" si="91"/>
        <v>0</v>
      </c>
      <c r="CQ32" s="16">
        <f t="shared" si="92"/>
        <v>0</v>
      </c>
      <c r="CR32" s="16">
        <f t="shared" si="93"/>
        <v>0</v>
      </c>
      <c r="CS32" s="16">
        <f t="shared" si="94"/>
        <v>0</v>
      </c>
      <c r="CT32" s="16">
        <f t="shared" si="95"/>
        <v>0</v>
      </c>
      <c r="CU32" s="16">
        <f t="shared" si="96"/>
        <v>0</v>
      </c>
      <c r="CV32" s="16">
        <f t="shared" si="97"/>
        <v>0</v>
      </c>
      <c r="CW32" s="16">
        <f t="shared" si="98"/>
        <v>0</v>
      </c>
      <c r="CX32" s="14"/>
      <c r="CY32" s="15">
        <f t="shared" si="99"/>
        <v>0</v>
      </c>
      <c r="CZ32" s="15">
        <f t="shared" si="100"/>
        <v>0</v>
      </c>
      <c r="DA32" s="15">
        <f t="shared" si="101"/>
        <v>0</v>
      </c>
      <c r="DB32" s="15">
        <f t="shared" si="102"/>
        <v>0</v>
      </c>
      <c r="DC32" s="15">
        <f t="shared" si="103"/>
        <v>0</v>
      </c>
      <c r="DD32" s="15">
        <f t="shared" si="104"/>
        <v>0</v>
      </c>
      <c r="DE32" s="15">
        <f t="shared" si="105"/>
        <v>0</v>
      </c>
      <c r="DF32" s="15">
        <f t="shared" si="106"/>
        <v>0</v>
      </c>
    </row>
    <row r="33" spans="1:110" ht="15" customHeight="1">
      <c r="A33" s="135"/>
      <c r="B33" s="134">
        <v>30</v>
      </c>
      <c r="C33" s="53"/>
      <c r="D33" s="54"/>
      <c r="E33" s="76">
        <v>90</v>
      </c>
      <c r="F33" s="76">
        <f t="shared" si="107"/>
        <v>90</v>
      </c>
      <c r="G33" s="54"/>
      <c r="H33" s="58"/>
      <c r="I33" s="58"/>
      <c r="J33" s="58"/>
      <c r="K33" s="58"/>
      <c r="L33" s="58"/>
      <c r="M33" s="57"/>
      <c r="N33" s="58"/>
      <c r="O33" s="58"/>
      <c r="P33" s="58"/>
      <c r="Q33" s="58"/>
      <c r="R33" s="57"/>
      <c r="S33" s="58"/>
      <c r="T33" s="58"/>
      <c r="U33" s="58"/>
      <c r="V33" s="58"/>
      <c r="W33" s="57"/>
      <c r="X33" s="58"/>
      <c r="Y33" s="58"/>
      <c r="Z33" s="58"/>
      <c r="AA33" s="58"/>
      <c r="AB33" s="57"/>
      <c r="AC33" s="58"/>
      <c r="AD33" s="58"/>
      <c r="AE33" s="58"/>
      <c r="AF33" s="58"/>
      <c r="AG33" s="57"/>
      <c r="AH33" s="58"/>
      <c r="AI33" s="58"/>
      <c r="AJ33" s="58"/>
      <c r="AK33" s="58"/>
      <c r="AL33" s="57"/>
      <c r="AM33" s="58"/>
      <c r="AN33" s="58"/>
      <c r="AO33" s="58"/>
      <c r="AP33" s="58"/>
      <c r="AQ33" s="57"/>
      <c r="AR33" s="58"/>
      <c r="AS33" s="58"/>
      <c r="AT33" s="58"/>
      <c r="AU33" s="58"/>
      <c r="AV33" s="11">
        <f t="shared" si="108"/>
        <v>0</v>
      </c>
      <c r="AW33" s="44">
        <f t="shared" si="54"/>
        <v>0</v>
      </c>
      <c r="AX33" s="85"/>
      <c r="AY33" s="86"/>
      <c r="AZ33" s="87"/>
      <c r="BA33" s="26">
        <f t="shared" si="55"/>
        <v>0</v>
      </c>
      <c r="BB33" s="30">
        <f t="shared" si="56"/>
        <v>0</v>
      </c>
      <c r="BC33" s="29"/>
      <c r="BD33" s="28"/>
      <c r="BE33" s="29"/>
      <c r="BF33" s="15">
        <f t="shared" si="57"/>
        <v>0</v>
      </c>
      <c r="BG33" s="15">
        <f t="shared" si="58"/>
        <v>0</v>
      </c>
      <c r="BH33" s="15">
        <f t="shared" si="59"/>
        <v>0</v>
      </c>
      <c r="BI33" s="15">
        <f t="shared" si="60"/>
        <v>0</v>
      </c>
      <c r="BJ33" s="15">
        <f t="shared" si="61"/>
        <v>0</v>
      </c>
      <c r="BK33" s="15">
        <f t="shared" si="62"/>
        <v>0</v>
      </c>
      <c r="BL33" s="15">
        <f t="shared" si="63"/>
        <v>0</v>
      </c>
      <c r="BM33" s="15">
        <f t="shared" si="64"/>
        <v>0</v>
      </c>
      <c r="BN33" s="15">
        <f t="shared" si="65"/>
        <v>0</v>
      </c>
      <c r="BO33" s="15">
        <f t="shared" si="66"/>
        <v>0</v>
      </c>
      <c r="BP33" s="15">
        <f t="shared" si="67"/>
        <v>0</v>
      </c>
      <c r="BQ33" s="15">
        <f t="shared" si="68"/>
        <v>0</v>
      </c>
      <c r="BR33" s="15">
        <f t="shared" si="69"/>
        <v>0</v>
      </c>
      <c r="BS33" s="15">
        <f t="shared" si="70"/>
        <v>0</v>
      </c>
      <c r="BT33" s="15">
        <f t="shared" si="71"/>
        <v>0</v>
      </c>
      <c r="BU33" s="15">
        <f t="shared" si="72"/>
        <v>0</v>
      </c>
      <c r="BV33" s="15">
        <f t="shared" si="73"/>
        <v>0</v>
      </c>
      <c r="BW33" s="13"/>
      <c r="BX33" s="15">
        <f t="shared" si="74"/>
        <v>0</v>
      </c>
      <c r="BY33" s="15">
        <f t="shared" si="75"/>
        <v>0</v>
      </c>
      <c r="BZ33" s="15">
        <f t="shared" si="76"/>
        <v>0</v>
      </c>
      <c r="CA33" s="15">
        <f t="shared" si="77"/>
        <v>0</v>
      </c>
      <c r="CB33" s="15">
        <f t="shared" si="78"/>
        <v>0</v>
      </c>
      <c r="CC33" s="15">
        <f t="shared" si="79"/>
        <v>0</v>
      </c>
      <c r="CD33" s="15">
        <f t="shared" si="80"/>
        <v>0</v>
      </c>
      <c r="CE33" s="15">
        <f t="shared" si="81"/>
        <v>0</v>
      </c>
      <c r="CF33" s="15">
        <f t="shared" si="82"/>
        <v>0</v>
      </c>
      <c r="CG33" s="13"/>
      <c r="CH33" s="16">
        <f t="shared" si="83"/>
        <v>0</v>
      </c>
      <c r="CI33" s="16">
        <f t="shared" si="84"/>
        <v>0</v>
      </c>
      <c r="CJ33" s="16">
        <f t="shared" si="85"/>
        <v>0</v>
      </c>
      <c r="CK33" s="16">
        <f t="shared" si="86"/>
        <v>0</v>
      </c>
      <c r="CL33" s="16">
        <f t="shared" si="87"/>
        <v>0</v>
      </c>
      <c r="CM33" s="16">
        <f t="shared" si="88"/>
        <v>0</v>
      </c>
      <c r="CN33" s="16">
        <f t="shared" si="89"/>
        <v>0</v>
      </c>
      <c r="CO33" s="16">
        <f t="shared" si="90"/>
        <v>0</v>
      </c>
      <c r="CP33" s="16">
        <f t="shared" si="91"/>
        <v>0</v>
      </c>
      <c r="CQ33" s="16">
        <f t="shared" si="92"/>
        <v>0</v>
      </c>
      <c r="CR33" s="16">
        <f t="shared" si="93"/>
        <v>0</v>
      </c>
      <c r="CS33" s="16">
        <f t="shared" si="94"/>
        <v>0</v>
      </c>
      <c r="CT33" s="16">
        <f t="shared" si="95"/>
        <v>0</v>
      </c>
      <c r="CU33" s="16">
        <f t="shared" si="96"/>
        <v>0</v>
      </c>
      <c r="CV33" s="16">
        <f t="shared" si="97"/>
        <v>0</v>
      </c>
      <c r="CW33" s="16">
        <f t="shared" si="98"/>
        <v>0</v>
      </c>
      <c r="CX33" s="14"/>
      <c r="CY33" s="15">
        <f t="shared" si="99"/>
        <v>0</v>
      </c>
      <c r="CZ33" s="15">
        <f t="shared" si="100"/>
        <v>0</v>
      </c>
      <c r="DA33" s="15">
        <f t="shared" si="101"/>
        <v>0</v>
      </c>
      <c r="DB33" s="15">
        <f t="shared" si="102"/>
        <v>0</v>
      </c>
      <c r="DC33" s="15">
        <f t="shared" si="103"/>
        <v>0</v>
      </c>
      <c r="DD33" s="15">
        <f t="shared" si="104"/>
        <v>0</v>
      </c>
      <c r="DE33" s="15">
        <f t="shared" si="105"/>
        <v>0</v>
      </c>
      <c r="DF33" s="15">
        <f t="shared" si="106"/>
        <v>0</v>
      </c>
    </row>
    <row r="34" spans="1:110" ht="15" customHeight="1">
      <c r="A34" s="135"/>
      <c r="B34" s="134">
        <v>31</v>
      </c>
      <c r="C34" s="53"/>
      <c r="D34" s="54"/>
      <c r="E34" s="76">
        <v>90</v>
      </c>
      <c r="F34" s="76">
        <f t="shared" si="107"/>
        <v>90</v>
      </c>
      <c r="G34" s="54"/>
      <c r="H34" s="58"/>
      <c r="I34" s="58"/>
      <c r="J34" s="58"/>
      <c r="K34" s="58"/>
      <c r="L34" s="58"/>
      <c r="M34" s="57"/>
      <c r="N34" s="58"/>
      <c r="O34" s="58"/>
      <c r="P34" s="58"/>
      <c r="Q34" s="58"/>
      <c r="R34" s="57"/>
      <c r="S34" s="58"/>
      <c r="T34" s="58"/>
      <c r="U34" s="58"/>
      <c r="V34" s="58"/>
      <c r="W34" s="57"/>
      <c r="X34" s="58"/>
      <c r="Y34" s="58"/>
      <c r="Z34" s="58"/>
      <c r="AA34" s="58"/>
      <c r="AB34" s="57"/>
      <c r="AC34" s="58"/>
      <c r="AD34" s="58"/>
      <c r="AE34" s="58"/>
      <c r="AF34" s="58"/>
      <c r="AG34" s="57"/>
      <c r="AH34" s="58"/>
      <c r="AI34" s="58"/>
      <c r="AJ34" s="58"/>
      <c r="AK34" s="58"/>
      <c r="AL34" s="57"/>
      <c r="AM34" s="58"/>
      <c r="AN34" s="58"/>
      <c r="AO34" s="58"/>
      <c r="AP34" s="58"/>
      <c r="AQ34" s="57"/>
      <c r="AR34" s="58"/>
      <c r="AS34" s="58"/>
      <c r="AT34" s="58"/>
      <c r="AU34" s="58"/>
      <c r="AV34" s="11">
        <f t="shared" si="108"/>
        <v>0</v>
      </c>
      <c r="AW34" s="44">
        <f t="shared" si="54"/>
        <v>0</v>
      </c>
      <c r="AX34" s="88"/>
      <c r="AY34" s="51"/>
      <c r="AZ34" s="89"/>
      <c r="BA34" s="26">
        <f t="shared" si="55"/>
        <v>0</v>
      </c>
      <c r="BB34" s="30">
        <f t="shared" si="56"/>
        <v>0</v>
      </c>
      <c r="BC34" s="28"/>
      <c r="BD34" s="29"/>
      <c r="BE34" s="28"/>
      <c r="BF34" s="15">
        <f t="shared" si="57"/>
        <v>0</v>
      </c>
      <c r="BG34" s="15">
        <f t="shared" si="58"/>
        <v>0</v>
      </c>
      <c r="BH34" s="15">
        <f t="shared" si="59"/>
        <v>0</v>
      </c>
      <c r="BI34" s="15">
        <f t="shared" si="60"/>
        <v>0</v>
      </c>
      <c r="BJ34" s="15">
        <f t="shared" si="61"/>
        <v>0</v>
      </c>
      <c r="BK34" s="15">
        <f t="shared" si="62"/>
        <v>0</v>
      </c>
      <c r="BL34" s="15">
        <f t="shared" si="63"/>
        <v>0</v>
      </c>
      <c r="BM34" s="15">
        <f t="shared" si="64"/>
        <v>0</v>
      </c>
      <c r="BN34" s="15">
        <f t="shared" si="65"/>
        <v>0</v>
      </c>
      <c r="BO34" s="15">
        <f t="shared" si="66"/>
        <v>0</v>
      </c>
      <c r="BP34" s="15">
        <f t="shared" si="67"/>
        <v>0</v>
      </c>
      <c r="BQ34" s="15">
        <f t="shared" si="68"/>
        <v>0</v>
      </c>
      <c r="BR34" s="15">
        <f t="shared" si="69"/>
        <v>0</v>
      </c>
      <c r="BS34" s="15">
        <f t="shared" si="70"/>
        <v>0</v>
      </c>
      <c r="BT34" s="15">
        <f t="shared" si="71"/>
        <v>0</v>
      </c>
      <c r="BU34" s="15">
        <f t="shared" si="72"/>
        <v>0</v>
      </c>
      <c r="BV34" s="15">
        <f t="shared" si="73"/>
        <v>0</v>
      </c>
      <c r="BW34" s="13"/>
      <c r="BX34" s="15">
        <f t="shared" si="74"/>
        <v>0</v>
      </c>
      <c r="BY34" s="15">
        <f t="shared" si="75"/>
        <v>0</v>
      </c>
      <c r="BZ34" s="15">
        <f t="shared" si="76"/>
        <v>0</v>
      </c>
      <c r="CA34" s="15">
        <f t="shared" si="77"/>
        <v>0</v>
      </c>
      <c r="CB34" s="15">
        <f t="shared" si="78"/>
        <v>0</v>
      </c>
      <c r="CC34" s="15">
        <f t="shared" si="79"/>
        <v>0</v>
      </c>
      <c r="CD34" s="15">
        <f t="shared" si="80"/>
        <v>0</v>
      </c>
      <c r="CE34" s="15">
        <f t="shared" si="81"/>
        <v>0</v>
      </c>
      <c r="CF34" s="15">
        <f t="shared" si="82"/>
        <v>0</v>
      </c>
      <c r="CG34" s="13"/>
      <c r="CH34" s="16">
        <f t="shared" si="83"/>
        <v>0</v>
      </c>
      <c r="CI34" s="16">
        <f t="shared" si="84"/>
        <v>0</v>
      </c>
      <c r="CJ34" s="16">
        <f t="shared" si="85"/>
        <v>0</v>
      </c>
      <c r="CK34" s="16">
        <f t="shared" si="86"/>
        <v>0</v>
      </c>
      <c r="CL34" s="16">
        <f t="shared" si="87"/>
        <v>0</v>
      </c>
      <c r="CM34" s="16">
        <f t="shared" si="88"/>
        <v>0</v>
      </c>
      <c r="CN34" s="16">
        <f t="shared" si="89"/>
        <v>0</v>
      </c>
      <c r="CO34" s="16">
        <f t="shared" si="90"/>
        <v>0</v>
      </c>
      <c r="CP34" s="16">
        <f t="shared" si="91"/>
        <v>0</v>
      </c>
      <c r="CQ34" s="16">
        <f t="shared" si="92"/>
        <v>0</v>
      </c>
      <c r="CR34" s="16">
        <f t="shared" si="93"/>
        <v>0</v>
      </c>
      <c r="CS34" s="16">
        <f t="shared" si="94"/>
        <v>0</v>
      </c>
      <c r="CT34" s="16">
        <f t="shared" si="95"/>
        <v>0</v>
      </c>
      <c r="CU34" s="16">
        <f t="shared" si="96"/>
        <v>0</v>
      </c>
      <c r="CV34" s="16">
        <f t="shared" si="97"/>
        <v>0</v>
      </c>
      <c r="CW34" s="16">
        <f t="shared" si="98"/>
        <v>0</v>
      </c>
      <c r="CX34" s="14"/>
      <c r="CY34" s="15">
        <f t="shared" si="99"/>
        <v>0</v>
      </c>
      <c r="CZ34" s="15">
        <f t="shared" si="100"/>
        <v>0</v>
      </c>
      <c r="DA34" s="15">
        <f t="shared" si="101"/>
        <v>0</v>
      </c>
      <c r="DB34" s="15">
        <f t="shared" si="102"/>
        <v>0</v>
      </c>
      <c r="DC34" s="15">
        <f t="shared" si="103"/>
        <v>0</v>
      </c>
      <c r="DD34" s="15">
        <f t="shared" si="104"/>
        <v>0</v>
      </c>
      <c r="DE34" s="15">
        <f t="shared" si="105"/>
        <v>0</v>
      </c>
      <c r="DF34" s="15">
        <f t="shared" si="106"/>
        <v>0</v>
      </c>
    </row>
    <row r="35" spans="1:110" ht="15" customHeight="1">
      <c r="A35" s="135"/>
      <c r="B35" s="134">
        <v>32</v>
      </c>
      <c r="C35" s="53"/>
      <c r="D35" s="54"/>
      <c r="E35" s="76">
        <v>90</v>
      </c>
      <c r="F35" s="76">
        <f t="shared" si="107"/>
        <v>90</v>
      </c>
      <c r="G35" s="54"/>
      <c r="H35" s="58"/>
      <c r="I35" s="58"/>
      <c r="J35" s="58"/>
      <c r="K35" s="58"/>
      <c r="L35" s="58"/>
      <c r="M35" s="57"/>
      <c r="N35" s="58"/>
      <c r="O35" s="58"/>
      <c r="P35" s="58"/>
      <c r="Q35" s="58"/>
      <c r="R35" s="57"/>
      <c r="S35" s="58"/>
      <c r="T35" s="58"/>
      <c r="U35" s="58"/>
      <c r="V35" s="58"/>
      <c r="W35" s="57"/>
      <c r="X35" s="58"/>
      <c r="Y35" s="58"/>
      <c r="Z35" s="58"/>
      <c r="AA35" s="58"/>
      <c r="AB35" s="57"/>
      <c r="AC35" s="58"/>
      <c r="AD35" s="58"/>
      <c r="AE35" s="58"/>
      <c r="AF35" s="58"/>
      <c r="AG35" s="57"/>
      <c r="AH35" s="58"/>
      <c r="AI35" s="58"/>
      <c r="AJ35" s="58"/>
      <c r="AK35" s="58"/>
      <c r="AL35" s="57"/>
      <c r="AM35" s="58"/>
      <c r="AN35" s="58"/>
      <c r="AO35" s="58"/>
      <c r="AP35" s="58"/>
      <c r="AQ35" s="57"/>
      <c r="AR35" s="58"/>
      <c r="AS35" s="58"/>
      <c r="AT35" s="58"/>
      <c r="AU35" s="58"/>
      <c r="AV35" s="11">
        <f t="shared" si="108"/>
        <v>0</v>
      </c>
      <c r="AW35" s="44">
        <f t="shared" si="54"/>
        <v>0</v>
      </c>
      <c r="AX35" s="85"/>
      <c r="AY35" s="86"/>
      <c r="AZ35" s="87"/>
      <c r="BA35" s="26">
        <f t="shared" si="55"/>
        <v>0</v>
      </c>
      <c r="BB35" s="30">
        <f t="shared" si="56"/>
        <v>0</v>
      </c>
      <c r="BC35" s="29"/>
      <c r="BD35" s="28"/>
      <c r="BE35" s="29"/>
      <c r="BF35" s="15">
        <f t="shared" si="57"/>
        <v>0</v>
      </c>
      <c r="BG35" s="15">
        <f t="shared" si="58"/>
        <v>0</v>
      </c>
      <c r="BH35" s="15">
        <f t="shared" si="59"/>
        <v>0</v>
      </c>
      <c r="BI35" s="15">
        <f t="shared" si="60"/>
        <v>0</v>
      </c>
      <c r="BJ35" s="15">
        <f t="shared" si="61"/>
        <v>0</v>
      </c>
      <c r="BK35" s="15">
        <f t="shared" si="62"/>
        <v>0</v>
      </c>
      <c r="BL35" s="15">
        <f t="shared" si="63"/>
        <v>0</v>
      </c>
      <c r="BM35" s="15">
        <f t="shared" si="64"/>
        <v>0</v>
      </c>
      <c r="BN35" s="15">
        <f t="shared" si="65"/>
        <v>0</v>
      </c>
      <c r="BO35" s="15">
        <f t="shared" si="66"/>
        <v>0</v>
      </c>
      <c r="BP35" s="15">
        <f t="shared" si="67"/>
        <v>0</v>
      </c>
      <c r="BQ35" s="15">
        <f t="shared" si="68"/>
        <v>0</v>
      </c>
      <c r="BR35" s="15">
        <f t="shared" si="69"/>
        <v>0</v>
      </c>
      <c r="BS35" s="15">
        <f t="shared" si="70"/>
        <v>0</v>
      </c>
      <c r="BT35" s="15">
        <f t="shared" si="71"/>
        <v>0</v>
      </c>
      <c r="BU35" s="15">
        <f t="shared" si="72"/>
        <v>0</v>
      </c>
      <c r="BV35" s="15">
        <f t="shared" si="73"/>
        <v>0</v>
      </c>
      <c r="BW35" s="13"/>
      <c r="BX35" s="15">
        <f t="shared" si="74"/>
        <v>0</v>
      </c>
      <c r="BY35" s="15">
        <f t="shared" si="75"/>
        <v>0</v>
      </c>
      <c r="BZ35" s="15">
        <f t="shared" si="76"/>
        <v>0</v>
      </c>
      <c r="CA35" s="15">
        <f t="shared" si="77"/>
        <v>0</v>
      </c>
      <c r="CB35" s="15">
        <f t="shared" si="78"/>
        <v>0</v>
      </c>
      <c r="CC35" s="15">
        <f t="shared" si="79"/>
        <v>0</v>
      </c>
      <c r="CD35" s="15">
        <f t="shared" si="80"/>
        <v>0</v>
      </c>
      <c r="CE35" s="15">
        <f t="shared" si="81"/>
        <v>0</v>
      </c>
      <c r="CF35" s="15">
        <f t="shared" si="82"/>
        <v>0</v>
      </c>
      <c r="CG35" s="13"/>
      <c r="CH35" s="16">
        <f t="shared" si="83"/>
        <v>0</v>
      </c>
      <c r="CI35" s="16">
        <f t="shared" si="84"/>
        <v>0</v>
      </c>
      <c r="CJ35" s="16">
        <f t="shared" si="85"/>
        <v>0</v>
      </c>
      <c r="CK35" s="16">
        <f t="shared" si="86"/>
        <v>0</v>
      </c>
      <c r="CL35" s="16">
        <f t="shared" si="87"/>
        <v>0</v>
      </c>
      <c r="CM35" s="16">
        <f t="shared" si="88"/>
        <v>0</v>
      </c>
      <c r="CN35" s="16">
        <f t="shared" si="89"/>
        <v>0</v>
      </c>
      <c r="CO35" s="16">
        <f t="shared" si="90"/>
        <v>0</v>
      </c>
      <c r="CP35" s="16">
        <f t="shared" si="91"/>
        <v>0</v>
      </c>
      <c r="CQ35" s="16">
        <f t="shared" si="92"/>
        <v>0</v>
      </c>
      <c r="CR35" s="16">
        <f t="shared" si="93"/>
        <v>0</v>
      </c>
      <c r="CS35" s="16">
        <f t="shared" si="94"/>
        <v>0</v>
      </c>
      <c r="CT35" s="16">
        <f t="shared" si="95"/>
        <v>0</v>
      </c>
      <c r="CU35" s="16">
        <f t="shared" si="96"/>
        <v>0</v>
      </c>
      <c r="CV35" s="16">
        <f t="shared" si="97"/>
        <v>0</v>
      </c>
      <c r="CW35" s="16">
        <f t="shared" si="98"/>
        <v>0</v>
      </c>
      <c r="CX35" s="14"/>
      <c r="CY35" s="15">
        <f t="shared" si="99"/>
        <v>0</v>
      </c>
      <c r="CZ35" s="15">
        <f t="shared" si="100"/>
        <v>0</v>
      </c>
      <c r="DA35" s="15">
        <f t="shared" si="101"/>
        <v>0</v>
      </c>
      <c r="DB35" s="15">
        <f t="shared" si="102"/>
        <v>0</v>
      </c>
      <c r="DC35" s="15">
        <f t="shared" si="103"/>
        <v>0</v>
      </c>
      <c r="DD35" s="15">
        <f t="shared" si="104"/>
        <v>0</v>
      </c>
      <c r="DE35" s="15">
        <f t="shared" si="105"/>
        <v>0</v>
      </c>
      <c r="DF35" s="15">
        <f t="shared" si="106"/>
        <v>0</v>
      </c>
    </row>
    <row r="36" spans="1:110" ht="15" customHeight="1">
      <c r="A36" s="135"/>
      <c r="B36" s="134">
        <v>33</v>
      </c>
      <c r="C36" s="53"/>
      <c r="D36" s="54"/>
      <c r="E36" s="76">
        <v>90</v>
      </c>
      <c r="F36" s="76">
        <f t="shared" ref="F36:F53" si="109">E36+0</f>
        <v>90</v>
      </c>
      <c r="G36" s="54"/>
      <c r="H36" s="58"/>
      <c r="I36" s="58"/>
      <c r="J36" s="58"/>
      <c r="K36" s="58"/>
      <c r="L36" s="58"/>
      <c r="M36" s="57"/>
      <c r="N36" s="58"/>
      <c r="O36" s="58"/>
      <c r="P36" s="58"/>
      <c r="Q36" s="58"/>
      <c r="R36" s="57"/>
      <c r="S36" s="58"/>
      <c r="T36" s="58"/>
      <c r="U36" s="58"/>
      <c r="V36" s="58"/>
      <c r="W36" s="57"/>
      <c r="X36" s="58"/>
      <c r="Y36" s="58"/>
      <c r="Z36" s="58"/>
      <c r="AA36" s="58"/>
      <c r="AB36" s="57"/>
      <c r="AC36" s="58"/>
      <c r="AD36" s="58"/>
      <c r="AE36" s="58"/>
      <c r="AF36" s="58"/>
      <c r="AG36" s="57"/>
      <c r="AH36" s="58"/>
      <c r="AI36" s="58"/>
      <c r="AJ36" s="58"/>
      <c r="AK36" s="58"/>
      <c r="AL36" s="57"/>
      <c r="AM36" s="58"/>
      <c r="AN36" s="58"/>
      <c r="AO36" s="58"/>
      <c r="AP36" s="58"/>
      <c r="AQ36" s="57"/>
      <c r="AR36" s="58"/>
      <c r="AS36" s="58"/>
      <c r="AT36" s="58"/>
      <c r="AU36" s="58"/>
      <c r="AV36" s="11">
        <f t="shared" ref="AV36:AV53" si="110">SUM(BA36+BB36)</f>
        <v>0</v>
      </c>
      <c r="AW36" s="44">
        <f t="shared" si="54"/>
        <v>0</v>
      </c>
      <c r="AX36" s="88"/>
      <c r="AY36" s="51"/>
      <c r="AZ36" s="89"/>
      <c r="BA36" s="26">
        <f t="shared" si="55"/>
        <v>0</v>
      </c>
      <c r="BB36" s="30">
        <f t="shared" si="56"/>
        <v>0</v>
      </c>
      <c r="BC36" s="28"/>
      <c r="BD36" s="29"/>
      <c r="BE36" s="28"/>
      <c r="BF36" s="15">
        <f t="shared" ref="BF36:BF53" si="111">H36</f>
        <v>0</v>
      </c>
      <c r="BG36" s="15">
        <f t="shared" ref="BG36:BG53" si="112">I36</f>
        <v>0</v>
      </c>
      <c r="BH36" s="15">
        <f t="shared" ref="BH36:BH53" si="113">M36</f>
        <v>0</v>
      </c>
      <c r="BI36" s="15">
        <f t="shared" ref="BI36:BI53" si="114">N36</f>
        <v>0</v>
      </c>
      <c r="BJ36" s="15">
        <f t="shared" ref="BJ36:BJ53" si="115">R36</f>
        <v>0</v>
      </c>
      <c r="BK36" s="15">
        <f t="shared" ref="BK36:BK53" si="116">S36</f>
        <v>0</v>
      </c>
      <c r="BL36" s="15">
        <f t="shared" ref="BL36:BL53" si="117">W36</f>
        <v>0</v>
      </c>
      <c r="BM36" s="15">
        <f t="shared" ref="BM36:BM53" si="118">X36</f>
        <v>0</v>
      </c>
      <c r="BN36" s="15">
        <f t="shared" ref="BN36:BN53" si="119">AB36</f>
        <v>0</v>
      </c>
      <c r="BO36" s="15">
        <f t="shared" ref="BO36:BO53" si="120">AC36</f>
        <v>0</v>
      </c>
      <c r="BP36" s="15">
        <f t="shared" ref="BP36:BP53" si="121">AG36</f>
        <v>0</v>
      </c>
      <c r="BQ36" s="15">
        <f t="shared" ref="BQ36:BQ53" si="122">AH36</f>
        <v>0</v>
      </c>
      <c r="BR36" s="15">
        <f t="shared" ref="BR36:BR53" si="123">AL36</f>
        <v>0</v>
      </c>
      <c r="BS36" s="15">
        <f t="shared" ref="BS36:BS53" si="124">AM36</f>
        <v>0</v>
      </c>
      <c r="BT36" s="15">
        <f t="shared" ref="BT36:BT53" si="125">AQ36</f>
        <v>0</v>
      </c>
      <c r="BU36" s="15">
        <f t="shared" ref="BU36:BU53" si="126">AR36</f>
        <v>0</v>
      </c>
      <c r="BV36" s="15">
        <f t="shared" ref="BV36:BV53" si="127">SUM(BF36:BU36)</f>
        <v>0</v>
      </c>
      <c r="BW36" s="13"/>
      <c r="BX36" s="15">
        <f t="shared" ref="BX36:BX53" si="128">SUM(J36:L36)</f>
        <v>0</v>
      </c>
      <c r="BY36" s="15">
        <f t="shared" ref="BY36:BY53" si="129">SUM(O36:Q36)</f>
        <v>0</v>
      </c>
      <c r="BZ36" s="15">
        <f t="shared" ref="BZ36:BZ53" si="130">SUM(T36:V36)</f>
        <v>0</v>
      </c>
      <c r="CA36" s="15">
        <f t="shared" ref="CA36:CA53" si="131">SUM(Y36:AA36)</f>
        <v>0</v>
      </c>
      <c r="CB36" s="15">
        <f t="shared" ref="CB36:CB53" si="132">SUM(AD36:AF36)</f>
        <v>0</v>
      </c>
      <c r="CC36" s="15">
        <f t="shared" ref="CC36:CC53" si="133">SUM(AI36:AK36)</f>
        <v>0</v>
      </c>
      <c r="CD36" s="15">
        <f t="shared" ref="CD36:CD53" si="134">SUM(AN36:AP36)</f>
        <v>0</v>
      </c>
      <c r="CE36" s="15">
        <f t="shared" ref="CE36:CE53" si="135">SUM(AS36:AU36)</f>
        <v>0</v>
      </c>
      <c r="CF36" s="15">
        <f t="shared" ref="CF36:CF53" si="136">SUM(BX36:CE36)</f>
        <v>0</v>
      </c>
      <c r="CG36" s="13"/>
      <c r="CH36" s="16">
        <f t="shared" ref="CH36:CH53" si="137">LARGE((BF36:BU36),1)</f>
        <v>0</v>
      </c>
      <c r="CI36" s="16">
        <f t="shared" ref="CI36:CI53" si="138">LARGE((BF36:BU36),2)</f>
        <v>0</v>
      </c>
      <c r="CJ36" s="16">
        <f t="shared" ref="CJ36:CJ53" si="139">LARGE((BF36:BU36),3)</f>
        <v>0</v>
      </c>
      <c r="CK36" s="16">
        <f t="shared" ref="CK36:CK53" si="140">LARGE((BF36:BU36),4)</f>
        <v>0</v>
      </c>
      <c r="CL36" s="16">
        <f t="shared" ref="CL36:CL53" si="141">LARGE((BF36:BU36),5)</f>
        <v>0</v>
      </c>
      <c r="CM36" s="16">
        <f t="shared" ref="CM36:CM53" si="142">LARGE((BF36:BU36),6)</f>
        <v>0</v>
      </c>
      <c r="CN36" s="16">
        <f t="shared" ref="CN36:CN53" si="143">LARGE((BF36:BU36),7)</f>
        <v>0</v>
      </c>
      <c r="CO36" s="16">
        <f t="shared" ref="CO36:CO53" si="144">LARGE((BF36:BU36),8)</f>
        <v>0</v>
      </c>
      <c r="CP36" s="16">
        <f t="shared" ref="CP36:CP53" si="145">LARGE((BF36:BU36),9)</f>
        <v>0</v>
      </c>
      <c r="CQ36" s="16">
        <f t="shared" ref="CQ36:CQ53" si="146">LARGE((BF36:BU36),10)</f>
        <v>0</v>
      </c>
      <c r="CR36" s="16">
        <f t="shared" ref="CR36:CR53" si="147">LARGE((BF36:BU36),11)</f>
        <v>0</v>
      </c>
      <c r="CS36" s="16">
        <f t="shared" ref="CS36:CS53" si="148">LARGE((BF36:BU36),12)</f>
        <v>0</v>
      </c>
      <c r="CT36" s="16">
        <f t="shared" ref="CT36:CT53" si="149">LARGE((BF36:BU36),13)</f>
        <v>0</v>
      </c>
      <c r="CU36" s="16">
        <f t="shared" ref="CU36:CU53" si="150">LARGE((BF36:BU36),14)</f>
        <v>0</v>
      </c>
      <c r="CV36" s="16">
        <f t="shared" ref="CV36:CV53" si="151">LARGE((BF36:BU36),15)</f>
        <v>0</v>
      </c>
      <c r="CW36" s="16">
        <f t="shared" ref="CW36:CW53" si="152">LARGE((BF36:BU36),16)</f>
        <v>0</v>
      </c>
      <c r="CX36" s="14"/>
      <c r="CY36" s="15">
        <f t="shared" ref="CY36:CY53" si="153">LARGE((BX36:CE36),1)</f>
        <v>0</v>
      </c>
      <c r="CZ36" s="15">
        <f t="shared" ref="CZ36:CZ53" si="154">LARGE((BX36:CE36),2)</f>
        <v>0</v>
      </c>
      <c r="DA36" s="15">
        <f t="shared" ref="DA36:DA53" si="155">LARGE((BX36:CE36),3)</f>
        <v>0</v>
      </c>
      <c r="DB36" s="15">
        <f t="shared" ref="DB36:DB53" si="156">LARGE((BX36:CE36),4)</f>
        <v>0</v>
      </c>
      <c r="DC36" s="15">
        <f t="shared" ref="DC36:DC53" si="157">LARGE((BX36:CE36),5)</f>
        <v>0</v>
      </c>
      <c r="DD36" s="15">
        <f t="shared" ref="DD36:DD53" si="158">LARGE((BX36:CE36),6)</f>
        <v>0</v>
      </c>
      <c r="DE36" s="15">
        <f t="shared" ref="DE36:DE53" si="159">LARGE((BX36:CE36),7)</f>
        <v>0</v>
      </c>
      <c r="DF36" s="15">
        <f t="shared" ref="DF36:DF53" si="160">LARGE((BX36:CE36),8)</f>
        <v>0</v>
      </c>
    </row>
    <row r="37" spans="1:110" ht="15" customHeight="1">
      <c r="A37" s="135"/>
      <c r="B37" s="134">
        <v>34</v>
      </c>
      <c r="C37" s="53"/>
      <c r="D37" s="54"/>
      <c r="E37" s="76">
        <v>90</v>
      </c>
      <c r="F37" s="76">
        <f t="shared" si="109"/>
        <v>90</v>
      </c>
      <c r="G37" s="54"/>
      <c r="H37" s="58"/>
      <c r="I37" s="58"/>
      <c r="J37" s="58"/>
      <c r="K37" s="58"/>
      <c r="L37" s="58"/>
      <c r="M37" s="57"/>
      <c r="N37" s="58"/>
      <c r="O37" s="58"/>
      <c r="P37" s="58"/>
      <c r="Q37" s="58"/>
      <c r="R37" s="57"/>
      <c r="S37" s="58"/>
      <c r="T37" s="58"/>
      <c r="U37" s="58"/>
      <c r="V37" s="58"/>
      <c r="W37" s="57"/>
      <c r="X37" s="58"/>
      <c r="Y37" s="58"/>
      <c r="Z37" s="58"/>
      <c r="AA37" s="58"/>
      <c r="AB37" s="57"/>
      <c r="AC37" s="58"/>
      <c r="AD37" s="58"/>
      <c r="AE37" s="58"/>
      <c r="AF37" s="58"/>
      <c r="AG37" s="57"/>
      <c r="AH37" s="58"/>
      <c r="AI37" s="58"/>
      <c r="AJ37" s="58"/>
      <c r="AK37" s="58"/>
      <c r="AL37" s="57"/>
      <c r="AM37" s="58"/>
      <c r="AN37" s="58"/>
      <c r="AO37" s="58"/>
      <c r="AP37" s="58"/>
      <c r="AQ37" s="57"/>
      <c r="AR37" s="58"/>
      <c r="AS37" s="58"/>
      <c r="AT37" s="58"/>
      <c r="AU37" s="58"/>
      <c r="AV37" s="11">
        <f t="shared" si="110"/>
        <v>0</v>
      </c>
      <c r="AW37" s="44">
        <f t="shared" ref="AW37:AW53" si="161">(AV36-AV37)</f>
        <v>0</v>
      </c>
      <c r="AX37" s="85"/>
      <c r="AY37" s="86"/>
      <c r="AZ37" s="87"/>
      <c r="BA37" s="26">
        <f t="shared" si="55"/>
        <v>0</v>
      </c>
      <c r="BB37" s="30">
        <f t="shared" si="56"/>
        <v>0</v>
      </c>
      <c r="BC37" s="29"/>
      <c r="BD37" s="28"/>
      <c r="BE37" s="29"/>
      <c r="BF37" s="15">
        <f t="shared" si="111"/>
        <v>0</v>
      </c>
      <c r="BG37" s="15">
        <f t="shared" si="112"/>
        <v>0</v>
      </c>
      <c r="BH37" s="15">
        <f t="shared" si="113"/>
        <v>0</v>
      </c>
      <c r="BI37" s="15">
        <f t="shared" si="114"/>
        <v>0</v>
      </c>
      <c r="BJ37" s="15">
        <f t="shared" si="115"/>
        <v>0</v>
      </c>
      <c r="BK37" s="15">
        <f t="shared" si="116"/>
        <v>0</v>
      </c>
      <c r="BL37" s="15">
        <f t="shared" si="117"/>
        <v>0</v>
      </c>
      <c r="BM37" s="15">
        <f t="shared" si="118"/>
        <v>0</v>
      </c>
      <c r="BN37" s="15">
        <f t="shared" si="119"/>
        <v>0</v>
      </c>
      <c r="BO37" s="15">
        <f t="shared" si="120"/>
        <v>0</v>
      </c>
      <c r="BP37" s="15">
        <f t="shared" si="121"/>
        <v>0</v>
      </c>
      <c r="BQ37" s="15">
        <f t="shared" si="122"/>
        <v>0</v>
      </c>
      <c r="BR37" s="15">
        <f t="shared" si="123"/>
        <v>0</v>
      </c>
      <c r="BS37" s="15">
        <f t="shared" si="124"/>
        <v>0</v>
      </c>
      <c r="BT37" s="15">
        <f t="shared" si="125"/>
        <v>0</v>
      </c>
      <c r="BU37" s="15">
        <f t="shared" si="126"/>
        <v>0</v>
      </c>
      <c r="BV37" s="15">
        <f t="shared" si="127"/>
        <v>0</v>
      </c>
      <c r="BW37" s="13"/>
      <c r="BX37" s="15">
        <f t="shared" si="128"/>
        <v>0</v>
      </c>
      <c r="BY37" s="15">
        <f t="shared" si="129"/>
        <v>0</v>
      </c>
      <c r="BZ37" s="15">
        <f t="shared" si="130"/>
        <v>0</v>
      </c>
      <c r="CA37" s="15">
        <f t="shared" si="131"/>
        <v>0</v>
      </c>
      <c r="CB37" s="15">
        <f t="shared" si="132"/>
        <v>0</v>
      </c>
      <c r="CC37" s="15">
        <f t="shared" si="133"/>
        <v>0</v>
      </c>
      <c r="CD37" s="15">
        <f t="shared" si="134"/>
        <v>0</v>
      </c>
      <c r="CE37" s="15">
        <f t="shared" si="135"/>
        <v>0</v>
      </c>
      <c r="CF37" s="15">
        <f t="shared" si="136"/>
        <v>0</v>
      </c>
      <c r="CG37" s="13"/>
      <c r="CH37" s="16">
        <f t="shared" si="137"/>
        <v>0</v>
      </c>
      <c r="CI37" s="16">
        <f t="shared" si="138"/>
        <v>0</v>
      </c>
      <c r="CJ37" s="16">
        <f t="shared" si="139"/>
        <v>0</v>
      </c>
      <c r="CK37" s="16">
        <f t="shared" si="140"/>
        <v>0</v>
      </c>
      <c r="CL37" s="16">
        <f t="shared" si="141"/>
        <v>0</v>
      </c>
      <c r="CM37" s="16">
        <f t="shared" si="142"/>
        <v>0</v>
      </c>
      <c r="CN37" s="16">
        <f t="shared" si="143"/>
        <v>0</v>
      </c>
      <c r="CO37" s="16">
        <f t="shared" si="144"/>
        <v>0</v>
      </c>
      <c r="CP37" s="16">
        <f t="shared" si="145"/>
        <v>0</v>
      </c>
      <c r="CQ37" s="16">
        <f t="shared" si="146"/>
        <v>0</v>
      </c>
      <c r="CR37" s="16">
        <f t="shared" si="147"/>
        <v>0</v>
      </c>
      <c r="CS37" s="16">
        <f t="shared" si="148"/>
        <v>0</v>
      </c>
      <c r="CT37" s="16">
        <f t="shared" si="149"/>
        <v>0</v>
      </c>
      <c r="CU37" s="16">
        <f t="shared" si="150"/>
        <v>0</v>
      </c>
      <c r="CV37" s="16">
        <f t="shared" si="151"/>
        <v>0</v>
      </c>
      <c r="CW37" s="16">
        <f t="shared" si="152"/>
        <v>0</v>
      </c>
      <c r="CX37" s="14"/>
      <c r="CY37" s="15">
        <f t="shared" si="153"/>
        <v>0</v>
      </c>
      <c r="CZ37" s="15">
        <f t="shared" si="154"/>
        <v>0</v>
      </c>
      <c r="DA37" s="15">
        <f t="shared" si="155"/>
        <v>0</v>
      </c>
      <c r="DB37" s="15">
        <f t="shared" si="156"/>
        <v>0</v>
      </c>
      <c r="DC37" s="15">
        <f t="shared" si="157"/>
        <v>0</v>
      </c>
      <c r="DD37" s="15">
        <f t="shared" si="158"/>
        <v>0</v>
      </c>
      <c r="DE37" s="15">
        <f t="shared" si="159"/>
        <v>0</v>
      </c>
      <c r="DF37" s="15">
        <f t="shared" si="160"/>
        <v>0</v>
      </c>
    </row>
    <row r="38" spans="1:110" ht="15" customHeight="1">
      <c r="A38" s="135"/>
      <c r="B38" s="134">
        <v>35</v>
      </c>
      <c r="C38" s="35"/>
      <c r="D38" s="55"/>
      <c r="E38" s="76">
        <v>90</v>
      </c>
      <c r="F38" s="76">
        <f t="shared" si="109"/>
        <v>90</v>
      </c>
      <c r="G38" s="54"/>
      <c r="H38" s="58"/>
      <c r="I38" s="58"/>
      <c r="J38" s="58"/>
      <c r="K38" s="58"/>
      <c r="L38" s="58"/>
      <c r="M38" s="57"/>
      <c r="N38" s="58"/>
      <c r="O38" s="58"/>
      <c r="P38" s="58"/>
      <c r="Q38" s="58"/>
      <c r="R38" s="57"/>
      <c r="S38" s="58"/>
      <c r="T38" s="58"/>
      <c r="U38" s="58"/>
      <c r="V38" s="58"/>
      <c r="W38" s="57"/>
      <c r="X38" s="58"/>
      <c r="Y38" s="58"/>
      <c r="Z38" s="58"/>
      <c r="AA38" s="58"/>
      <c r="AB38" s="57"/>
      <c r="AC38" s="58"/>
      <c r="AD38" s="58"/>
      <c r="AE38" s="58"/>
      <c r="AF38" s="58"/>
      <c r="AG38" s="57"/>
      <c r="AH38" s="58"/>
      <c r="AI38" s="58"/>
      <c r="AJ38" s="58"/>
      <c r="AK38" s="58"/>
      <c r="AL38" s="57"/>
      <c r="AM38" s="58"/>
      <c r="AN38" s="58"/>
      <c r="AO38" s="58"/>
      <c r="AP38" s="58"/>
      <c r="AQ38" s="57"/>
      <c r="AR38" s="58"/>
      <c r="AS38" s="58"/>
      <c r="AT38" s="58"/>
      <c r="AU38" s="58"/>
      <c r="AV38" s="11">
        <f t="shared" si="110"/>
        <v>0</v>
      </c>
      <c r="AW38" s="44">
        <f t="shared" si="161"/>
        <v>0</v>
      </c>
      <c r="AX38" s="88"/>
      <c r="AY38" s="51"/>
      <c r="AZ38" s="89"/>
      <c r="BA38" s="26">
        <f t="shared" si="55"/>
        <v>0</v>
      </c>
      <c r="BB38" s="30">
        <f t="shared" si="56"/>
        <v>0</v>
      </c>
      <c r="BC38" s="28"/>
      <c r="BD38" s="29"/>
      <c r="BE38" s="28"/>
      <c r="BF38" s="15">
        <f t="shared" si="111"/>
        <v>0</v>
      </c>
      <c r="BG38" s="15">
        <f t="shared" si="112"/>
        <v>0</v>
      </c>
      <c r="BH38" s="15">
        <f t="shared" si="113"/>
        <v>0</v>
      </c>
      <c r="BI38" s="15">
        <f t="shared" si="114"/>
        <v>0</v>
      </c>
      <c r="BJ38" s="15">
        <f t="shared" si="115"/>
        <v>0</v>
      </c>
      <c r="BK38" s="15">
        <f t="shared" si="116"/>
        <v>0</v>
      </c>
      <c r="BL38" s="15">
        <f t="shared" si="117"/>
        <v>0</v>
      </c>
      <c r="BM38" s="15">
        <f t="shared" si="118"/>
        <v>0</v>
      </c>
      <c r="BN38" s="15">
        <f t="shared" si="119"/>
        <v>0</v>
      </c>
      <c r="BO38" s="15">
        <f t="shared" si="120"/>
        <v>0</v>
      </c>
      <c r="BP38" s="15">
        <f t="shared" si="121"/>
        <v>0</v>
      </c>
      <c r="BQ38" s="15">
        <f t="shared" si="122"/>
        <v>0</v>
      </c>
      <c r="BR38" s="15">
        <f t="shared" si="123"/>
        <v>0</v>
      </c>
      <c r="BS38" s="15">
        <f t="shared" si="124"/>
        <v>0</v>
      </c>
      <c r="BT38" s="15">
        <f t="shared" si="125"/>
        <v>0</v>
      </c>
      <c r="BU38" s="15">
        <f t="shared" si="126"/>
        <v>0</v>
      </c>
      <c r="BV38" s="15">
        <f t="shared" si="127"/>
        <v>0</v>
      </c>
      <c r="BW38" s="13"/>
      <c r="BX38" s="15">
        <f t="shared" si="128"/>
        <v>0</v>
      </c>
      <c r="BY38" s="15">
        <f t="shared" si="129"/>
        <v>0</v>
      </c>
      <c r="BZ38" s="15">
        <f t="shared" si="130"/>
        <v>0</v>
      </c>
      <c r="CA38" s="15">
        <f t="shared" si="131"/>
        <v>0</v>
      </c>
      <c r="CB38" s="15">
        <f t="shared" si="132"/>
        <v>0</v>
      </c>
      <c r="CC38" s="15">
        <f t="shared" si="133"/>
        <v>0</v>
      </c>
      <c r="CD38" s="15">
        <f t="shared" si="134"/>
        <v>0</v>
      </c>
      <c r="CE38" s="15">
        <f t="shared" si="135"/>
        <v>0</v>
      </c>
      <c r="CF38" s="15">
        <f t="shared" si="136"/>
        <v>0</v>
      </c>
      <c r="CG38" s="13"/>
      <c r="CH38" s="16">
        <f t="shared" si="137"/>
        <v>0</v>
      </c>
      <c r="CI38" s="16">
        <f t="shared" si="138"/>
        <v>0</v>
      </c>
      <c r="CJ38" s="16">
        <f t="shared" si="139"/>
        <v>0</v>
      </c>
      <c r="CK38" s="16">
        <f t="shared" si="140"/>
        <v>0</v>
      </c>
      <c r="CL38" s="16">
        <f t="shared" si="141"/>
        <v>0</v>
      </c>
      <c r="CM38" s="16">
        <f t="shared" si="142"/>
        <v>0</v>
      </c>
      <c r="CN38" s="16">
        <f t="shared" si="143"/>
        <v>0</v>
      </c>
      <c r="CO38" s="16">
        <f t="shared" si="144"/>
        <v>0</v>
      </c>
      <c r="CP38" s="16">
        <f t="shared" si="145"/>
        <v>0</v>
      </c>
      <c r="CQ38" s="16">
        <f t="shared" si="146"/>
        <v>0</v>
      </c>
      <c r="CR38" s="16">
        <f t="shared" si="147"/>
        <v>0</v>
      </c>
      <c r="CS38" s="16">
        <f t="shared" si="148"/>
        <v>0</v>
      </c>
      <c r="CT38" s="16">
        <f t="shared" si="149"/>
        <v>0</v>
      </c>
      <c r="CU38" s="16">
        <f t="shared" si="150"/>
        <v>0</v>
      </c>
      <c r="CV38" s="16">
        <f t="shared" si="151"/>
        <v>0</v>
      </c>
      <c r="CW38" s="16">
        <f t="shared" si="152"/>
        <v>0</v>
      </c>
      <c r="CX38" s="14"/>
      <c r="CY38" s="15">
        <f t="shared" si="153"/>
        <v>0</v>
      </c>
      <c r="CZ38" s="15">
        <f t="shared" si="154"/>
        <v>0</v>
      </c>
      <c r="DA38" s="15">
        <f t="shared" si="155"/>
        <v>0</v>
      </c>
      <c r="DB38" s="15">
        <f t="shared" si="156"/>
        <v>0</v>
      </c>
      <c r="DC38" s="15">
        <f t="shared" si="157"/>
        <v>0</v>
      </c>
      <c r="DD38" s="15">
        <f t="shared" si="158"/>
        <v>0</v>
      </c>
      <c r="DE38" s="15">
        <f t="shared" si="159"/>
        <v>0</v>
      </c>
      <c r="DF38" s="15">
        <f t="shared" si="160"/>
        <v>0</v>
      </c>
    </row>
    <row r="39" spans="1:110" ht="15" customHeight="1">
      <c r="A39" s="135"/>
      <c r="B39" s="134">
        <v>36</v>
      </c>
      <c r="C39" s="37"/>
      <c r="D39" s="54"/>
      <c r="E39" s="76">
        <v>90</v>
      </c>
      <c r="F39" s="76">
        <f t="shared" si="109"/>
        <v>90</v>
      </c>
      <c r="G39" s="54"/>
      <c r="H39" s="58"/>
      <c r="I39" s="58"/>
      <c r="J39" s="58"/>
      <c r="K39" s="58"/>
      <c r="L39" s="58"/>
      <c r="M39" s="57"/>
      <c r="N39" s="58"/>
      <c r="O39" s="58"/>
      <c r="P39" s="58"/>
      <c r="Q39" s="58"/>
      <c r="R39" s="57"/>
      <c r="S39" s="58"/>
      <c r="T39" s="58"/>
      <c r="U39" s="58"/>
      <c r="V39" s="58"/>
      <c r="W39" s="57"/>
      <c r="X39" s="58"/>
      <c r="Y39" s="58"/>
      <c r="Z39" s="58"/>
      <c r="AA39" s="58"/>
      <c r="AB39" s="57"/>
      <c r="AC39" s="58"/>
      <c r="AD39" s="58"/>
      <c r="AE39" s="58"/>
      <c r="AF39" s="58"/>
      <c r="AG39" s="57"/>
      <c r="AH39" s="58"/>
      <c r="AI39" s="58"/>
      <c r="AJ39" s="58"/>
      <c r="AK39" s="58"/>
      <c r="AL39" s="57"/>
      <c r="AM39" s="58"/>
      <c r="AN39" s="58"/>
      <c r="AO39" s="58"/>
      <c r="AP39" s="58"/>
      <c r="AQ39" s="57"/>
      <c r="AR39" s="58"/>
      <c r="AS39" s="58"/>
      <c r="AT39" s="58"/>
      <c r="AU39" s="58"/>
      <c r="AV39" s="11">
        <f t="shared" si="110"/>
        <v>0</v>
      </c>
      <c r="AW39" s="44">
        <f t="shared" si="161"/>
        <v>0</v>
      </c>
      <c r="AX39" s="85"/>
      <c r="AY39" s="86"/>
      <c r="AZ39" s="87"/>
      <c r="BA39" s="26">
        <f t="shared" si="55"/>
        <v>0</v>
      </c>
      <c r="BB39" s="30">
        <f t="shared" si="56"/>
        <v>0</v>
      </c>
      <c r="BC39" s="29"/>
      <c r="BD39" s="28"/>
      <c r="BE39" s="29"/>
      <c r="BF39" s="15">
        <f t="shared" si="111"/>
        <v>0</v>
      </c>
      <c r="BG39" s="15">
        <f t="shared" si="112"/>
        <v>0</v>
      </c>
      <c r="BH39" s="15">
        <f t="shared" si="113"/>
        <v>0</v>
      </c>
      <c r="BI39" s="15">
        <f t="shared" si="114"/>
        <v>0</v>
      </c>
      <c r="BJ39" s="15">
        <f t="shared" si="115"/>
        <v>0</v>
      </c>
      <c r="BK39" s="15">
        <f t="shared" si="116"/>
        <v>0</v>
      </c>
      <c r="BL39" s="15">
        <f t="shared" si="117"/>
        <v>0</v>
      </c>
      <c r="BM39" s="15">
        <f t="shared" si="118"/>
        <v>0</v>
      </c>
      <c r="BN39" s="15">
        <f t="shared" si="119"/>
        <v>0</v>
      </c>
      <c r="BO39" s="15">
        <f t="shared" si="120"/>
        <v>0</v>
      </c>
      <c r="BP39" s="15">
        <f t="shared" si="121"/>
        <v>0</v>
      </c>
      <c r="BQ39" s="15">
        <f t="shared" si="122"/>
        <v>0</v>
      </c>
      <c r="BR39" s="15">
        <f t="shared" si="123"/>
        <v>0</v>
      </c>
      <c r="BS39" s="15">
        <f t="shared" si="124"/>
        <v>0</v>
      </c>
      <c r="BT39" s="15">
        <f t="shared" si="125"/>
        <v>0</v>
      </c>
      <c r="BU39" s="15">
        <f t="shared" si="126"/>
        <v>0</v>
      </c>
      <c r="BV39" s="15">
        <f t="shared" si="127"/>
        <v>0</v>
      </c>
      <c r="BW39" s="13"/>
      <c r="BX39" s="15">
        <f t="shared" si="128"/>
        <v>0</v>
      </c>
      <c r="BY39" s="15">
        <f t="shared" si="129"/>
        <v>0</v>
      </c>
      <c r="BZ39" s="15">
        <f t="shared" si="130"/>
        <v>0</v>
      </c>
      <c r="CA39" s="15">
        <f t="shared" si="131"/>
        <v>0</v>
      </c>
      <c r="CB39" s="15">
        <f t="shared" si="132"/>
        <v>0</v>
      </c>
      <c r="CC39" s="15">
        <f t="shared" si="133"/>
        <v>0</v>
      </c>
      <c r="CD39" s="15">
        <f t="shared" si="134"/>
        <v>0</v>
      </c>
      <c r="CE39" s="15">
        <f t="shared" si="135"/>
        <v>0</v>
      </c>
      <c r="CF39" s="15">
        <f t="shared" si="136"/>
        <v>0</v>
      </c>
      <c r="CG39" s="13"/>
      <c r="CH39" s="16">
        <f t="shared" si="137"/>
        <v>0</v>
      </c>
      <c r="CI39" s="16">
        <f t="shared" si="138"/>
        <v>0</v>
      </c>
      <c r="CJ39" s="16">
        <f t="shared" si="139"/>
        <v>0</v>
      </c>
      <c r="CK39" s="16">
        <f t="shared" si="140"/>
        <v>0</v>
      </c>
      <c r="CL39" s="16">
        <f t="shared" si="141"/>
        <v>0</v>
      </c>
      <c r="CM39" s="16">
        <f t="shared" si="142"/>
        <v>0</v>
      </c>
      <c r="CN39" s="16">
        <f t="shared" si="143"/>
        <v>0</v>
      </c>
      <c r="CO39" s="16">
        <f t="shared" si="144"/>
        <v>0</v>
      </c>
      <c r="CP39" s="16">
        <f t="shared" si="145"/>
        <v>0</v>
      </c>
      <c r="CQ39" s="16">
        <f t="shared" si="146"/>
        <v>0</v>
      </c>
      <c r="CR39" s="16">
        <f t="shared" si="147"/>
        <v>0</v>
      </c>
      <c r="CS39" s="16">
        <f t="shared" si="148"/>
        <v>0</v>
      </c>
      <c r="CT39" s="16">
        <f t="shared" si="149"/>
        <v>0</v>
      </c>
      <c r="CU39" s="16">
        <f t="shared" si="150"/>
        <v>0</v>
      </c>
      <c r="CV39" s="16">
        <f t="shared" si="151"/>
        <v>0</v>
      </c>
      <c r="CW39" s="16">
        <f t="shared" si="152"/>
        <v>0</v>
      </c>
      <c r="CX39" s="14"/>
      <c r="CY39" s="15">
        <f t="shared" si="153"/>
        <v>0</v>
      </c>
      <c r="CZ39" s="15">
        <f t="shared" si="154"/>
        <v>0</v>
      </c>
      <c r="DA39" s="15">
        <f t="shared" si="155"/>
        <v>0</v>
      </c>
      <c r="DB39" s="15">
        <f t="shared" si="156"/>
        <v>0</v>
      </c>
      <c r="DC39" s="15">
        <f t="shared" si="157"/>
        <v>0</v>
      </c>
      <c r="DD39" s="15">
        <f t="shared" si="158"/>
        <v>0</v>
      </c>
      <c r="DE39" s="15">
        <f t="shared" si="159"/>
        <v>0</v>
      </c>
      <c r="DF39" s="15">
        <f t="shared" si="160"/>
        <v>0</v>
      </c>
    </row>
    <row r="40" spans="1:110" ht="15" customHeight="1">
      <c r="A40" s="135"/>
      <c r="B40" s="134">
        <v>37</v>
      </c>
      <c r="C40" s="53"/>
      <c r="D40" s="54"/>
      <c r="E40" s="76">
        <v>90</v>
      </c>
      <c r="F40" s="76">
        <f t="shared" si="109"/>
        <v>90</v>
      </c>
      <c r="G40" s="54"/>
      <c r="H40" s="58"/>
      <c r="I40" s="58"/>
      <c r="J40" s="58"/>
      <c r="K40" s="58"/>
      <c r="L40" s="58"/>
      <c r="M40" s="57"/>
      <c r="N40" s="58"/>
      <c r="O40" s="58"/>
      <c r="P40" s="58"/>
      <c r="Q40" s="58"/>
      <c r="R40" s="57"/>
      <c r="S40" s="58"/>
      <c r="T40" s="58"/>
      <c r="U40" s="58"/>
      <c r="V40" s="58"/>
      <c r="W40" s="57"/>
      <c r="X40" s="58"/>
      <c r="Y40" s="58"/>
      <c r="Z40" s="58"/>
      <c r="AA40" s="58"/>
      <c r="AB40" s="57"/>
      <c r="AC40" s="58"/>
      <c r="AD40" s="58"/>
      <c r="AE40" s="58"/>
      <c r="AF40" s="58"/>
      <c r="AG40" s="57"/>
      <c r="AH40" s="58"/>
      <c r="AI40" s="58"/>
      <c r="AJ40" s="58"/>
      <c r="AK40" s="58"/>
      <c r="AL40" s="57"/>
      <c r="AM40" s="58"/>
      <c r="AN40" s="58"/>
      <c r="AO40" s="58"/>
      <c r="AP40" s="58"/>
      <c r="AQ40" s="57"/>
      <c r="AR40" s="58"/>
      <c r="AS40" s="58"/>
      <c r="AT40" s="58"/>
      <c r="AU40" s="58"/>
      <c r="AV40" s="11">
        <f t="shared" si="110"/>
        <v>0</v>
      </c>
      <c r="AW40" s="44">
        <f t="shared" si="161"/>
        <v>0</v>
      </c>
      <c r="AX40" s="88"/>
      <c r="AY40" s="51"/>
      <c r="AZ40" s="89"/>
      <c r="BA40" s="26">
        <f t="shared" si="55"/>
        <v>0</v>
      </c>
      <c r="BB40" s="30">
        <f t="shared" si="56"/>
        <v>0</v>
      </c>
      <c r="BC40" s="28"/>
      <c r="BD40" s="29"/>
      <c r="BE40" s="28"/>
      <c r="BF40" s="15">
        <f t="shared" si="111"/>
        <v>0</v>
      </c>
      <c r="BG40" s="15">
        <f t="shared" si="112"/>
        <v>0</v>
      </c>
      <c r="BH40" s="15">
        <f t="shared" si="113"/>
        <v>0</v>
      </c>
      <c r="BI40" s="15">
        <f t="shared" si="114"/>
        <v>0</v>
      </c>
      <c r="BJ40" s="15">
        <f t="shared" si="115"/>
        <v>0</v>
      </c>
      <c r="BK40" s="15">
        <f t="shared" si="116"/>
        <v>0</v>
      </c>
      <c r="BL40" s="15">
        <f t="shared" si="117"/>
        <v>0</v>
      </c>
      <c r="BM40" s="15">
        <f t="shared" si="118"/>
        <v>0</v>
      </c>
      <c r="BN40" s="15">
        <f t="shared" si="119"/>
        <v>0</v>
      </c>
      <c r="BO40" s="15">
        <f t="shared" si="120"/>
        <v>0</v>
      </c>
      <c r="BP40" s="15">
        <f t="shared" si="121"/>
        <v>0</v>
      </c>
      <c r="BQ40" s="15">
        <f t="shared" si="122"/>
        <v>0</v>
      </c>
      <c r="BR40" s="15">
        <f t="shared" si="123"/>
        <v>0</v>
      </c>
      <c r="BS40" s="15">
        <f t="shared" si="124"/>
        <v>0</v>
      </c>
      <c r="BT40" s="15">
        <f t="shared" si="125"/>
        <v>0</v>
      </c>
      <c r="BU40" s="15">
        <f t="shared" si="126"/>
        <v>0</v>
      </c>
      <c r="BV40" s="15">
        <f t="shared" si="127"/>
        <v>0</v>
      </c>
      <c r="BW40" s="13"/>
      <c r="BX40" s="15">
        <f t="shared" si="128"/>
        <v>0</v>
      </c>
      <c r="BY40" s="15">
        <f t="shared" si="129"/>
        <v>0</v>
      </c>
      <c r="BZ40" s="15">
        <f t="shared" si="130"/>
        <v>0</v>
      </c>
      <c r="CA40" s="15">
        <f t="shared" si="131"/>
        <v>0</v>
      </c>
      <c r="CB40" s="15">
        <f t="shared" si="132"/>
        <v>0</v>
      </c>
      <c r="CC40" s="15">
        <f t="shared" si="133"/>
        <v>0</v>
      </c>
      <c r="CD40" s="15">
        <f t="shared" si="134"/>
        <v>0</v>
      </c>
      <c r="CE40" s="15">
        <f t="shared" si="135"/>
        <v>0</v>
      </c>
      <c r="CF40" s="15">
        <f t="shared" si="136"/>
        <v>0</v>
      </c>
      <c r="CG40" s="13"/>
      <c r="CH40" s="16">
        <f t="shared" si="137"/>
        <v>0</v>
      </c>
      <c r="CI40" s="16">
        <f t="shared" si="138"/>
        <v>0</v>
      </c>
      <c r="CJ40" s="16">
        <f t="shared" si="139"/>
        <v>0</v>
      </c>
      <c r="CK40" s="16">
        <f t="shared" si="140"/>
        <v>0</v>
      </c>
      <c r="CL40" s="16">
        <f t="shared" si="141"/>
        <v>0</v>
      </c>
      <c r="CM40" s="16">
        <f t="shared" si="142"/>
        <v>0</v>
      </c>
      <c r="CN40" s="16">
        <f t="shared" si="143"/>
        <v>0</v>
      </c>
      <c r="CO40" s="16">
        <f t="shared" si="144"/>
        <v>0</v>
      </c>
      <c r="CP40" s="16">
        <f t="shared" si="145"/>
        <v>0</v>
      </c>
      <c r="CQ40" s="16">
        <f t="shared" si="146"/>
        <v>0</v>
      </c>
      <c r="CR40" s="16">
        <f t="shared" si="147"/>
        <v>0</v>
      </c>
      <c r="CS40" s="16">
        <f t="shared" si="148"/>
        <v>0</v>
      </c>
      <c r="CT40" s="16">
        <f t="shared" si="149"/>
        <v>0</v>
      </c>
      <c r="CU40" s="16">
        <f t="shared" si="150"/>
        <v>0</v>
      </c>
      <c r="CV40" s="16">
        <f t="shared" si="151"/>
        <v>0</v>
      </c>
      <c r="CW40" s="16">
        <f t="shared" si="152"/>
        <v>0</v>
      </c>
      <c r="CX40" s="14"/>
      <c r="CY40" s="15">
        <f t="shared" si="153"/>
        <v>0</v>
      </c>
      <c r="CZ40" s="15">
        <f t="shared" si="154"/>
        <v>0</v>
      </c>
      <c r="DA40" s="15">
        <f t="shared" si="155"/>
        <v>0</v>
      </c>
      <c r="DB40" s="15">
        <f t="shared" si="156"/>
        <v>0</v>
      </c>
      <c r="DC40" s="15">
        <f t="shared" si="157"/>
        <v>0</v>
      </c>
      <c r="DD40" s="15">
        <f t="shared" si="158"/>
        <v>0</v>
      </c>
      <c r="DE40" s="15">
        <f t="shared" si="159"/>
        <v>0</v>
      </c>
      <c r="DF40" s="15">
        <f t="shared" si="160"/>
        <v>0</v>
      </c>
    </row>
    <row r="41" spans="1:110" ht="15" customHeight="1">
      <c r="A41" s="135"/>
      <c r="B41" s="134">
        <v>38</v>
      </c>
      <c r="C41" s="53"/>
      <c r="D41" s="54"/>
      <c r="E41" s="76">
        <v>90</v>
      </c>
      <c r="F41" s="76">
        <f t="shared" si="109"/>
        <v>90</v>
      </c>
      <c r="G41" s="54"/>
      <c r="H41" s="58"/>
      <c r="I41" s="58"/>
      <c r="J41" s="58"/>
      <c r="K41" s="58"/>
      <c r="L41" s="58"/>
      <c r="M41" s="56"/>
      <c r="N41" s="50"/>
      <c r="O41" s="50"/>
      <c r="P41" s="50"/>
      <c r="Q41" s="60"/>
      <c r="R41" s="58"/>
      <c r="S41" s="58"/>
      <c r="T41" s="58"/>
      <c r="U41" s="58"/>
      <c r="V41" s="58"/>
      <c r="W41" s="59"/>
      <c r="X41" s="50"/>
      <c r="Y41" s="50"/>
      <c r="Z41" s="50"/>
      <c r="AA41" s="60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8"/>
      <c r="AT41" s="58"/>
      <c r="AU41" s="58"/>
      <c r="AV41" s="11">
        <f t="shared" si="110"/>
        <v>0</v>
      </c>
      <c r="AW41" s="44">
        <f t="shared" si="161"/>
        <v>0</v>
      </c>
      <c r="AX41" s="85"/>
      <c r="AY41" s="86"/>
      <c r="AZ41" s="87"/>
      <c r="BA41" s="26">
        <f t="shared" si="55"/>
        <v>0</v>
      </c>
      <c r="BB41" s="30">
        <f t="shared" si="56"/>
        <v>0</v>
      </c>
      <c r="BC41" s="29"/>
      <c r="BD41" s="28"/>
      <c r="BE41" s="29"/>
      <c r="BF41" s="15">
        <f t="shared" si="111"/>
        <v>0</v>
      </c>
      <c r="BG41" s="15">
        <f t="shared" si="112"/>
        <v>0</v>
      </c>
      <c r="BH41" s="15">
        <f t="shared" si="113"/>
        <v>0</v>
      </c>
      <c r="BI41" s="15">
        <f t="shared" si="114"/>
        <v>0</v>
      </c>
      <c r="BJ41" s="15">
        <f t="shared" si="115"/>
        <v>0</v>
      </c>
      <c r="BK41" s="15">
        <f t="shared" si="116"/>
        <v>0</v>
      </c>
      <c r="BL41" s="15">
        <f t="shared" si="117"/>
        <v>0</v>
      </c>
      <c r="BM41" s="15">
        <f t="shared" si="118"/>
        <v>0</v>
      </c>
      <c r="BN41" s="15">
        <f t="shared" si="119"/>
        <v>0</v>
      </c>
      <c r="BO41" s="15">
        <f t="shared" si="120"/>
        <v>0</v>
      </c>
      <c r="BP41" s="15">
        <f t="shared" si="121"/>
        <v>0</v>
      </c>
      <c r="BQ41" s="15">
        <f t="shared" si="122"/>
        <v>0</v>
      </c>
      <c r="BR41" s="15">
        <f t="shared" si="123"/>
        <v>0</v>
      </c>
      <c r="BS41" s="15">
        <f t="shared" si="124"/>
        <v>0</v>
      </c>
      <c r="BT41" s="15">
        <f t="shared" si="125"/>
        <v>0</v>
      </c>
      <c r="BU41" s="15">
        <f t="shared" si="126"/>
        <v>0</v>
      </c>
      <c r="BV41" s="15">
        <f t="shared" si="127"/>
        <v>0</v>
      </c>
      <c r="BW41" s="13"/>
      <c r="BX41" s="15">
        <f t="shared" si="128"/>
        <v>0</v>
      </c>
      <c r="BY41" s="15">
        <f t="shared" si="129"/>
        <v>0</v>
      </c>
      <c r="BZ41" s="15">
        <f t="shared" si="130"/>
        <v>0</v>
      </c>
      <c r="CA41" s="15">
        <f t="shared" si="131"/>
        <v>0</v>
      </c>
      <c r="CB41" s="15">
        <f t="shared" si="132"/>
        <v>0</v>
      </c>
      <c r="CC41" s="15">
        <f t="shared" si="133"/>
        <v>0</v>
      </c>
      <c r="CD41" s="15">
        <f t="shared" si="134"/>
        <v>0</v>
      </c>
      <c r="CE41" s="15">
        <f t="shared" si="135"/>
        <v>0</v>
      </c>
      <c r="CF41" s="15">
        <f t="shared" si="136"/>
        <v>0</v>
      </c>
      <c r="CG41" s="13"/>
      <c r="CH41" s="16">
        <f t="shared" si="137"/>
        <v>0</v>
      </c>
      <c r="CI41" s="16">
        <f t="shared" si="138"/>
        <v>0</v>
      </c>
      <c r="CJ41" s="16">
        <f t="shared" si="139"/>
        <v>0</v>
      </c>
      <c r="CK41" s="16">
        <f t="shared" si="140"/>
        <v>0</v>
      </c>
      <c r="CL41" s="16">
        <f t="shared" si="141"/>
        <v>0</v>
      </c>
      <c r="CM41" s="16">
        <f t="shared" si="142"/>
        <v>0</v>
      </c>
      <c r="CN41" s="16">
        <f t="shared" si="143"/>
        <v>0</v>
      </c>
      <c r="CO41" s="16">
        <f t="shared" si="144"/>
        <v>0</v>
      </c>
      <c r="CP41" s="16">
        <f t="shared" si="145"/>
        <v>0</v>
      </c>
      <c r="CQ41" s="16">
        <f t="shared" si="146"/>
        <v>0</v>
      </c>
      <c r="CR41" s="16">
        <f t="shared" si="147"/>
        <v>0</v>
      </c>
      <c r="CS41" s="16">
        <f t="shared" si="148"/>
        <v>0</v>
      </c>
      <c r="CT41" s="16">
        <f t="shared" si="149"/>
        <v>0</v>
      </c>
      <c r="CU41" s="16">
        <f t="shared" si="150"/>
        <v>0</v>
      </c>
      <c r="CV41" s="16">
        <f t="shared" si="151"/>
        <v>0</v>
      </c>
      <c r="CW41" s="16">
        <f t="shared" si="152"/>
        <v>0</v>
      </c>
      <c r="CX41" s="14"/>
      <c r="CY41" s="15">
        <f t="shared" si="153"/>
        <v>0</v>
      </c>
      <c r="CZ41" s="15">
        <f t="shared" si="154"/>
        <v>0</v>
      </c>
      <c r="DA41" s="15">
        <f t="shared" si="155"/>
        <v>0</v>
      </c>
      <c r="DB41" s="15">
        <f t="shared" si="156"/>
        <v>0</v>
      </c>
      <c r="DC41" s="15">
        <f t="shared" si="157"/>
        <v>0</v>
      </c>
      <c r="DD41" s="15">
        <f t="shared" si="158"/>
        <v>0</v>
      </c>
      <c r="DE41" s="15">
        <f t="shared" si="159"/>
        <v>0</v>
      </c>
      <c r="DF41" s="15">
        <f t="shared" si="160"/>
        <v>0</v>
      </c>
    </row>
    <row r="42" spans="1:110" ht="15" customHeight="1">
      <c r="A42" s="135"/>
      <c r="B42" s="134">
        <v>39</v>
      </c>
      <c r="C42" s="53"/>
      <c r="D42" s="54"/>
      <c r="E42" s="76">
        <v>90</v>
      </c>
      <c r="F42" s="76">
        <f t="shared" si="109"/>
        <v>90</v>
      </c>
      <c r="G42" s="54"/>
      <c r="H42" s="58"/>
      <c r="I42" s="58"/>
      <c r="J42" s="58"/>
      <c r="K42" s="58"/>
      <c r="L42" s="58"/>
      <c r="M42" s="56"/>
      <c r="N42" s="50"/>
      <c r="O42" s="50"/>
      <c r="P42" s="50"/>
      <c r="Q42" s="60"/>
      <c r="R42" s="58"/>
      <c r="S42" s="58"/>
      <c r="T42" s="58"/>
      <c r="U42" s="58"/>
      <c r="V42" s="58"/>
      <c r="W42" s="59"/>
      <c r="X42" s="50"/>
      <c r="Y42" s="50"/>
      <c r="Z42" s="50"/>
      <c r="AA42" s="60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11">
        <f t="shared" si="110"/>
        <v>0</v>
      </c>
      <c r="AW42" s="44">
        <f t="shared" si="161"/>
        <v>0</v>
      </c>
      <c r="AX42" s="88"/>
      <c r="AY42" s="51"/>
      <c r="AZ42" s="89"/>
      <c r="BA42" s="26">
        <f t="shared" si="55"/>
        <v>0</v>
      </c>
      <c r="BB42" s="30">
        <f t="shared" si="56"/>
        <v>0</v>
      </c>
      <c r="BC42" s="28"/>
      <c r="BD42" s="29"/>
      <c r="BE42" s="28"/>
      <c r="BF42" s="15">
        <f t="shared" si="111"/>
        <v>0</v>
      </c>
      <c r="BG42" s="15">
        <f t="shared" si="112"/>
        <v>0</v>
      </c>
      <c r="BH42" s="15">
        <f t="shared" si="113"/>
        <v>0</v>
      </c>
      <c r="BI42" s="15">
        <f t="shared" si="114"/>
        <v>0</v>
      </c>
      <c r="BJ42" s="15">
        <f t="shared" si="115"/>
        <v>0</v>
      </c>
      <c r="BK42" s="15">
        <f t="shared" si="116"/>
        <v>0</v>
      </c>
      <c r="BL42" s="15">
        <f t="shared" si="117"/>
        <v>0</v>
      </c>
      <c r="BM42" s="15">
        <f t="shared" si="118"/>
        <v>0</v>
      </c>
      <c r="BN42" s="15">
        <f t="shared" si="119"/>
        <v>0</v>
      </c>
      <c r="BO42" s="15">
        <f t="shared" si="120"/>
        <v>0</v>
      </c>
      <c r="BP42" s="15">
        <f t="shared" si="121"/>
        <v>0</v>
      </c>
      <c r="BQ42" s="15">
        <f t="shared" si="122"/>
        <v>0</v>
      </c>
      <c r="BR42" s="15">
        <f t="shared" si="123"/>
        <v>0</v>
      </c>
      <c r="BS42" s="15">
        <f t="shared" si="124"/>
        <v>0</v>
      </c>
      <c r="BT42" s="15">
        <f t="shared" si="125"/>
        <v>0</v>
      </c>
      <c r="BU42" s="15">
        <f t="shared" si="126"/>
        <v>0</v>
      </c>
      <c r="BV42" s="15">
        <f t="shared" si="127"/>
        <v>0</v>
      </c>
      <c r="BW42" s="13"/>
      <c r="BX42" s="15">
        <f t="shared" si="128"/>
        <v>0</v>
      </c>
      <c r="BY42" s="15">
        <f t="shared" si="129"/>
        <v>0</v>
      </c>
      <c r="BZ42" s="15">
        <f t="shared" si="130"/>
        <v>0</v>
      </c>
      <c r="CA42" s="15">
        <f t="shared" si="131"/>
        <v>0</v>
      </c>
      <c r="CB42" s="15">
        <f t="shared" si="132"/>
        <v>0</v>
      </c>
      <c r="CC42" s="15">
        <f t="shared" si="133"/>
        <v>0</v>
      </c>
      <c r="CD42" s="15">
        <f t="shared" si="134"/>
        <v>0</v>
      </c>
      <c r="CE42" s="15">
        <f t="shared" si="135"/>
        <v>0</v>
      </c>
      <c r="CF42" s="15">
        <f t="shared" si="136"/>
        <v>0</v>
      </c>
      <c r="CG42" s="13"/>
      <c r="CH42" s="16">
        <f t="shared" si="137"/>
        <v>0</v>
      </c>
      <c r="CI42" s="16">
        <f t="shared" si="138"/>
        <v>0</v>
      </c>
      <c r="CJ42" s="16">
        <f t="shared" si="139"/>
        <v>0</v>
      </c>
      <c r="CK42" s="16">
        <f t="shared" si="140"/>
        <v>0</v>
      </c>
      <c r="CL42" s="16">
        <f t="shared" si="141"/>
        <v>0</v>
      </c>
      <c r="CM42" s="16">
        <f t="shared" si="142"/>
        <v>0</v>
      </c>
      <c r="CN42" s="16">
        <f t="shared" si="143"/>
        <v>0</v>
      </c>
      <c r="CO42" s="16">
        <f t="shared" si="144"/>
        <v>0</v>
      </c>
      <c r="CP42" s="16">
        <f t="shared" si="145"/>
        <v>0</v>
      </c>
      <c r="CQ42" s="16">
        <f t="shared" si="146"/>
        <v>0</v>
      </c>
      <c r="CR42" s="16">
        <f t="shared" si="147"/>
        <v>0</v>
      </c>
      <c r="CS42" s="16">
        <f t="shared" si="148"/>
        <v>0</v>
      </c>
      <c r="CT42" s="16">
        <f t="shared" si="149"/>
        <v>0</v>
      </c>
      <c r="CU42" s="16">
        <f t="shared" si="150"/>
        <v>0</v>
      </c>
      <c r="CV42" s="16">
        <f t="shared" si="151"/>
        <v>0</v>
      </c>
      <c r="CW42" s="16">
        <f t="shared" si="152"/>
        <v>0</v>
      </c>
      <c r="CX42" s="14"/>
      <c r="CY42" s="15">
        <f t="shared" si="153"/>
        <v>0</v>
      </c>
      <c r="CZ42" s="15">
        <f t="shared" si="154"/>
        <v>0</v>
      </c>
      <c r="DA42" s="15">
        <f t="shared" si="155"/>
        <v>0</v>
      </c>
      <c r="DB42" s="15">
        <f t="shared" si="156"/>
        <v>0</v>
      </c>
      <c r="DC42" s="15">
        <f t="shared" si="157"/>
        <v>0</v>
      </c>
      <c r="DD42" s="15">
        <f t="shared" si="158"/>
        <v>0</v>
      </c>
      <c r="DE42" s="15">
        <f t="shared" si="159"/>
        <v>0</v>
      </c>
      <c r="DF42" s="15">
        <f t="shared" si="160"/>
        <v>0</v>
      </c>
    </row>
    <row r="43" spans="1:110" ht="15" customHeight="1">
      <c r="A43" s="135"/>
      <c r="B43" s="134">
        <v>40</v>
      </c>
      <c r="C43" s="53"/>
      <c r="D43" s="54"/>
      <c r="E43" s="76">
        <v>90</v>
      </c>
      <c r="F43" s="76">
        <f t="shared" si="109"/>
        <v>90</v>
      </c>
      <c r="G43" s="54"/>
      <c r="H43" s="58"/>
      <c r="I43" s="58"/>
      <c r="J43" s="58"/>
      <c r="K43" s="58"/>
      <c r="L43" s="58"/>
      <c r="M43" s="56"/>
      <c r="N43" s="50"/>
      <c r="O43" s="50"/>
      <c r="P43" s="50"/>
      <c r="Q43" s="60"/>
      <c r="R43" s="58"/>
      <c r="S43" s="58"/>
      <c r="T43" s="58"/>
      <c r="U43" s="58"/>
      <c r="V43" s="58"/>
      <c r="W43" s="59"/>
      <c r="X43" s="50"/>
      <c r="Y43" s="50"/>
      <c r="Z43" s="50"/>
      <c r="AA43" s="60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11">
        <f t="shared" si="110"/>
        <v>0</v>
      </c>
      <c r="AW43" s="44">
        <f t="shared" si="161"/>
        <v>0</v>
      </c>
      <c r="AX43" s="85"/>
      <c r="AY43" s="86"/>
      <c r="AZ43" s="87"/>
      <c r="BA43" s="26">
        <f t="shared" si="55"/>
        <v>0</v>
      </c>
      <c r="BB43" s="30">
        <f t="shared" si="56"/>
        <v>0</v>
      </c>
      <c r="BC43" s="29"/>
      <c r="BD43" s="28"/>
      <c r="BE43" s="29"/>
      <c r="BF43" s="15">
        <f t="shared" si="111"/>
        <v>0</v>
      </c>
      <c r="BG43" s="15">
        <f t="shared" si="112"/>
        <v>0</v>
      </c>
      <c r="BH43" s="15">
        <f t="shared" si="113"/>
        <v>0</v>
      </c>
      <c r="BI43" s="15">
        <f t="shared" si="114"/>
        <v>0</v>
      </c>
      <c r="BJ43" s="15">
        <f t="shared" si="115"/>
        <v>0</v>
      </c>
      <c r="BK43" s="15">
        <f t="shared" si="116"/>
        <v>0</v>
      </c>
      <c r="BL43" s="15">
        <f t="shared" si="117"/>
        <v>0</v>
      </c>
      <c r="BM43" s="15">
        <f t="shared" si="118"/>
        <v>0</v>
      </c>
      <c r="BN43" s="15">
        <f t="shared" si="119"/>
        <v>0</v>
      </c>
      <c r="BO43" s="15">
        <f t="shared" si="120"/>
        <v>0</v>
      </c>
      <c r="BP43" s="15">
        <f t="shared" si="121"/>
        <v>0</v>
      </c>
      <c r="BQ43" s="15">
        <f t="shared" si="122"/>
        <v>0</v>
      </c>
      <c r="BR43" s="15">
        <f t="shared" si="123"/>
        <v>0</v>
      </c>
      <c r="BS43" s="15">
        <f t="shared" si="124"/>
        <v>0</v>
      </c>
      <c r="BT43" s="15">
        <f t="shared" si="125"/>
        <v>0</v>
      </c>
      <c r="BU43" s="15">
        <f t="shared" si="126"/>
        <v>0</v>
      </c>
      <c r="BV43" s="15">
        <f t="shared" si="127"/>
        <v>0</v>
      </c>
      <c r="BW43" s="13"/>
      <c r="BX43" s="15">
        <f t="shared" si="128"/>
        <v>0</v>
      </c>
      <c r="BY43" s="15">
        <f t="shared" si="129"/>
        <v>0</v>
      </c>
      <c r="BZ43" s="15">
        <f t="shared" si="130"/>
        <v>0</v>
      </c>
      <c r="CA43" s="15">
        <f t="shared" si="131"/>
        <v>0</v>
      </c>
      <c r="CB43" s="15">
        <f t="shared" si="132"/>
        <v>0</v>
      </c>
      <c r="CC43" s="15">
        <f t="shared" si="133"/>
        <v>0</v>
      </c>
      <c r="CD43" s="15">
        <f t="shared" si="134"/>
        <v>0</v>
      </c>
      <c r="CE43" s="15">
        <f t="shared" si="135"/>
        <v>0</v>
      </c>
      <c r="CF43" s="15">
        <f t="shared" si="136"/>
        <v>0</v>
      </c>
      <c r="CG43" s="13"/>
      <c r="CH43" s="16">
        <f t="shared" si="137"/>
        <v>0</v>
      </c>
      <c r="CI43" s="16">
        <f t="shared" si="138"/>
        <v>0</v>
      </c>
      <c r="CJ43" s="16">
        <f t="shared" si="139"/>
        <v>0</v>
      </c>
      <c r="CK43" s="16">
        <f t="shared" si="140"/>
        <v>0</v>
      </c>
      <c r="CL43" s="16">
        <f t="shared" si="141"/>
        <v>0</v>
      </c>
      <c r="CM43" s="16">
        <f t="shared" si="142"/>
        <v>0</v>
      </c>
      <c r="CN43" s="16">
        <f t="shared" si="143"/>
        <v>0</v>
      </c>
      <c r="CO43" s="16">
        <f t="shared" si="144"/>
        <v>0</v>
      </c>
      <c r="CP43" s="16">
        <f t="shared" si="145"/>
        <v>0</v>
      </c>
      <c r="CQ43" s="16">
        <f t="shared" si="146"/>
        <v>0</v>
      </c>
      <c r="CR43" s="16">
        <f t="shared" si="147"/>
        <v>0</v>
      </c>
      <c r="CS43" s="16">
        <f t="shared" si="148"/>
        <v>0</v>
      </c>
      <c r="CT43" s="16">
        <f t="shared" si="149"/>
        <v>0</v>
      </c>
      <c r="CU43" s="16">
        <f t="shared" si="150"/>
        <v>0</v>
      </c>
      <c r="CV43" s="16">
        <f t="shared" si="151"/>
        <v>0</v>
      </c>
      <c r="CW43" s="16">
        <f t="shared" si="152"/>
        <v>0</v>
      </c>
      <c r="CX43" s="14"/>
      <c r="CY43" s="15">
        <f t="shared" si="153"/>
        <v>0</v>
      </c>
      <c r="CZ43" s="15">
        <f t="shared" si="154"/>
        <v>0</v>
      </c>
      <c r="DA43" s="15">
        <f t="shared" si="155"/>
        <v>0</v>
      </c>
      <c r="DB43" s="15">
        <f t="shared" si="156"/>
        <v>0</v>
      </c>
      <c r="DC43" s="15">
        <f t="shared" si="157"/>
        <v>0</v>
      </c>
      <c r="DD43" s="15">
        <f t="shared" si="158"/>
        <v>0</v>
      </c>
      <c r="DE43" s="15">
        <f t="shared" si="159"/>
        <v>0</v>
      </c>
      <c r="DF43" s="15">
        <f t="shared" si="160"/>
        <v>0</v>
      </c>
    </row>
    <row r="44" spans="1:110" ht="15" customHeight="1">
      <c r="A44" s="135"/>
      <c r="B44" s="134">
        <v>41</v>
      </c>
      <c r="C44" s="53"/>
      <c r="D44" s="54"/>
      <c r="E44" s="76">
        <v>90</v>
      </c>
      <c r="F44" s="76">
        <f t="shared" si="109"/>
        <v>90</v>
      </c>
      <c r="G44" s="54"/>
      <c r="H44" s="58"/>
      <c r="I44" s="58"/>
      <c r="J44" s="58"/>
      <c r="K44" s="58"/>
      <c r="L44" s="58"/>
      <c r="M44" s="56"/>
      <c r="N44" s="50"/>
      <c r="O44" s="50"/>
      <c r="P44" s="50"/>
      <c r="Q44" s="60"/>
      <c r="R44" s="58"/>
      <c r="S44" s="58"/>
      <c r="T44" s="58"/>
      <c r="U44" s="58"/>
      <c r="V44" s="58"/>
      <c r="W44" s="59"/>
      <c r="X44" s="50"/>
      <c r="Y44" s="50"/>
      <c r="Z44" s="50"/>
      <c r="AA44" s="60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11">
        <f t="shared" si="110"/>
        <v>0</v>
      </c>
      <c r="AW44" s="44">
        <f t="shared" si="161"/>
        <v>0</v>
      </c>
      <c r="AX44" s="88"/>
      <c r="AY44" s="51"/>
      <c r="AZ44" s="89"/>
      <c r="BA44" s="26">
        <f t="shared" si="55"/>
        <v>0</v>
      </c>
      <c r="BB44" s="30">
        <f t="shared" si="56"/>
        <v>0</v>
      </c>
      <c r="BC44" s="28"/>
      <c r="BD44" s="29"/>
      <c r="BE44" s="28"/>
      <c r="BF44" s="15">
        <f t="shared" si="111"/>
        <v>0</v>
      </c>
      <c r="BG44" s="15">
        <f t="shared" si="112"/>
        <v>0</v>
      </c>
      <c r="BH44" s="15">
        <f t="shared" si="113"/>
        <v>0</v>
      </c>
      <c r="BI44" s="15">
        <f t="shared" si="114"/>
        <v>0</v>
      </c>
      <c r="BJ44" s="15">
        <f t="shared" si="115"/>
        <v>0</v>
      </c>
      <c r="BK44" s="15">
        <f t="shared" si="116"/>
        <v>0</v>
      </c>
      <c r="BL44" s="15">
        <f t="shared" si="117"/>
        <v>0</v>
      </c>
      <c r="BM44" s="15">
        <f t="shared" si="118"/>
        <v>0</v>
      </c>
      <c r="BN44" s="15">
        <f t="shared" si="119"/>
        <v>0</v>
      </c>
      <c r="BO44" s="15">
        <f t="shared" si="120"/>
        <v>0</v>
      </c>
      <c r="BP44" s="15">
        <f t="shared" si="121"/>
        <v>0</v>
      </c>
      <c r="BQ44" s="15">
        <f t="shared" si="122"/>
        <v>0</v>
      </c>
      <c r="BR44" s="15">
        <f t="shared" si="123"/>
        <v>0</v>
      </c>
      <c r="BS44" s="15">
        <f t="shared" si="124"/>
        <v>0</v>
      </c>
      <c r="BT44" s="15">
        <f t="shared" si="125"/>
        <v>0</v>
      </c>
      <c r="BU44" s="15">
        <f t="shared" si="126"/>
        <v>0</v>
      </c>
      <c r="BV44" s="15">
        <f t="shared" si="127"/>
        <v>0</v>
      </c>
      <c r="BW44" s="13"/>
      <c r="BX44" s="15">
        <f t="shared" si="128"/>
        <v>0</v>
      </c>
      <c r="BY44" s="15">
        <f t="shared" si="129"/>
        <v>0</v>
      </c>
      <c r="BZ44" s="15">
        <f t="shared" si="130"/>
        <v>0</v>
      </c>
      <c r="CA44" s="15">
        <f t="shared" si="131"/>
        <v>0</v>
      </c>
      <c r="CB44" s="15">
        <f t="shared" si="132"/>
        <v>0</v>
      </c>
      <c r="CC44" s="15">
        <f t="shared" si="133"/>
        <v>0</v>
      </c>
      <c r="CD44" s="15">
        <f t="shared" si="134"/>
        <v>0</v>
      </c>
      <c r="CE44" s="15">
        <f t="shared" si="135"/>
        <v>0</v>
      </c>
      <c r="CF44" s="15">
        <f t="shared" si="136"/>
        <v>0</v>
      </c>
      <c r="CG44" s="13"/>
      <c r="CH44" s="16">
        <f t="shared" si="137"/>
        <v>0</v>
      </c>
      <c r="CI44" s="16">
        <f t="shared" si="138"/>
        <v>0</v>
      </c>
      <c r="CJ44" s="16">
        <f t="shared" si="139"/>
        <v>0</v>
      </c>
      <c r="CK44" s="16">
        <f t="shared" si="140"/>
        <v>0</v>
      </c>
      <c r="CL44" s="16">
        <f t="shared" si="141"/>
        <v>0</v>
      </c>
      <c r="CM44" s="16">
        <f t="shared" si="142"/>
        <v>0</v>
      </c>
      <c r="CN44" s="16">
        <f t="shared" si="143"/>
        <v>0</v>
      </c>
      <c r="CO44" s="16">
        <f t="shared" si="144"/>
        <v>0</v>
      </c>
      <c r="CP44" s="16">
        <f t="shared" si="145"/>
        <v>0</v>
      </c>
      <c r="CQ44" s="16">
        <f t="shared" si="146"/>
        <v>0</v>
      </c>
      <c r="CR44" s="16">
        <f t="shared" si="147"/>
        <v>0</v>
      </c>
      <c r="CS44" s="16">
        <f t="shared" si="148"/>
        <v>0</v>
      </c>
      <c r="CT44" s="16">
        <f t="shared" si="149"/>
        <v>0</v>
      </c>
      <c r="CU44" s="16">
        <f t="shared" si="150"/>
        <v>0</v>
      </c>
      <c r="CV44" s="16">
        <f t="shared" si="151"/>
        <v>0</v>
      </c>
      <c r="CW44" s="16">
        <f t="shared" si="152"/>
        <v>0</v>
      </c>
      <c r="CX44" s="14"/>
      <c r="CY44" s="15">
        <f t="shared" si="153"/>
        <v>0</v>
      </c>
      <c r="CZ44" s="15">
        <f t="shared" si="154"/>
        <v>0</v>
      </c>
      <c r="DA44" s="15">
        <f t="shared" si="155"/>
        <v>0</v>
      </c>
      <c r="DB44" s="15">
        <f t="shared" si="156"/>
        <v>0</v>
      </c>
      <c r="DC44" s="15">
        <f t="shared" si="157"/>
        <v>0</v>
      </c>
      <c r="DD44" s="15">
        <f t="shared" si="158"/>
        <v>0</v>
      </c>
      <c r="DE44" s="15">
        <f t="shared" si="159"/>
        <v>0</v>
      </c>
      <c r="DF44" s="15">
        <f t="shared" si="160"/>
        <v>0</v>
      </c>
    </row>
    <row r="45" spans="1:110" ht="15" customHeight="1">
      <c r="A45" s="135"/>
      <c r="B45" s="134">
        <v>42</v>
      </c>
      <c r="C45" s="53"/>
      <c r="D45" s="54"/>
      <c r="E45" s="76">
        <v>90</v>
      </c>
      <c r="F45" s="76">
        <f t="shared" si="109"/>
        <v>90</v>
      </c>
      <c r="G45" s="54"/>
      <c r="H45" s="58"/>
      <c r="I45" s="58"/>
      <c r="J45" s="58"/>
      <c r="K45" s="58"/>
      <c r="L45" s="58"/>
      <c r="M45" s="56"/>
      <c r="N45" s="50"/>
      <c r="O45" s="50"/>
      <c r="P45" s="50"/>
      <c r="Q45" s="60"/>
      <c r="R45" s="58"/>
      <c r="S45" s="58"/>
      <c r="T45" s="58"/>
      <c r="U45" s="58"/>
      <c r="V45" s="58"/>
      <c r="W45" s="59"/>
      <c r="X45" s="50"/>
      <c r="Y45" s="50"/>
      <c r="Z45" s="50"/>
      <c r="AA45" s="60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11">
        <f t="shared" si="110"/>
        <v>0</v>
      </c>
      <c r="AW45" s="44">
        <f t="shared" si="161"/>
        <v>0</v>
      </c>
      <c r="AX45" s="85"/>
      <c r="AY45" s="86"/>
      <c r="AZ45" s="87"/>
      <c r="BA45" s="26">
        <f t="shared" si="55"/>
        <v>0</v>
      </c>
      <c r="BB45" s="30">
        <f t="shared" si="56"/>
        <v>0</v>
      </c>
      <c r="BC45" s="29"/>
      <c r="BD45" s="28"/>
      <c r="BE45" s="29"/>
      <c r="BF45" s="15">
        <f t="shared" si="111"/>
        <v>0</v>
      </c>
      <c r="BG45" s="15">
        <f t="shared" si="112"/>
        <v>0</v>
      </c>
      <c r="BH45" s="15">
        <f t="shared" si="113"/>
        <v>0</v>
      </c>
      <c r="BI45" s="15">
        <f t="shared" si="114"/>
        <v>0</v>
      </c>
      <c r="BJ45" s="15">
        <f t="shared" si="115"/>
        <v>0</v>
      </c>
      <c r="BK45" s="15">
        <f t="shared" si="116"/>
        <v>0</v>
      </c>
      <c r="BL45" s="15">
        <f t="shared" si="117"/>
        <v>0</v>
      </c>
      <c r="BM45" s="15">
        <f t="shared" si="118"/>
        <v>0</v>
      </c>
      <c r="BN45" s="15">
        <f t="shared" si="119"/>
        <v>0</v>
      </c>
      <c r="BO45" s="15">
        <f t="shared" si="120"/>
        <v>0</v>
      </c>
      <c r="BP45" s="15">
        <f t="shared" si="121"/>
        <v>0</v>
      </c>
      <c r="BQ45" s="15">
        <f t="shared" si="122"/>
        <v>0</v>
      </c>
      <c r="BR45" s="15">
        <f t="shared" si="123"/>
        <v>0</v>
      </c>
      <c r="BS45" s="15">
        <f t="shared" si="124"/>
        <v>0</v>
      </c>
      <c r="BT45" s="15">
        <f t="shared" si="125"/>
        <v>0</v>
      </c>
      <c r="BU45" s="15">
        <f t="shared" si="126"/>
        <v>0</v>
      </c>
      <c r="BV45" s="15">
        <f t="shared" si="127"/>
        <v>0</v>
      </c>
      <c r="BW45" s="13"/>
      <c r="BX45" s="15">
        <f t="shared" si="128"/>
        <v>0</v>
      </c>
      <c r="BY45" s="15">
        <f t="shared" si="129"/>
        <v>0</v>
      </c>
      <c r="BZ45" s="15">
        <f t="shared" si="130"/>
        <v>0</v>
      </c>
      <c r="CA45" s="15">
        <f t="shared" si="131"/>
        <v>0</v>
      </c>
      <c r="CB45" s="15">
        <f t="shared" si="132"/>
        <v>0</v>
      </c>
      <c r="CC45" s="15">
        <f t="shared" si="133"/>
        <v>0</v>
      </c>
      <c r="CD45" s="15">
        <f t="shared" si="134"/>
        <v>0</v>
      </c>
      <c r="CE45" s="15">
        <f t="shared" si="135"/>
        <v>0</v>
      </c>
      <c r="CF45" s="15">
        <f t="shared" si="136"/>
        <v>0</v>
      </c>
      <c r="CG45" s="13"/>
      <c r="CH45" s="16">
        <f t="shared" si="137"/>
        <v>0</v>
      </c>
      <c r="CI45" s="16">
        <f t="shared" si="138"/>
        <v>0</v>
      </c>
      <c r="CJ45" s="16">
        <f t="shared" si="139"/>
        <v>0</v>
      </c>
      <c r="CK45" s="16">
        <f t="shared" si="140"/>
        <v>0</v>
      </c>
      <c r="CL45" s="16">
        <f t="shared" si="141"/>
        <v>0</v>
      </c>
      <c r="CM45" s="16">
        <f t="shared" si="142"/>
        <v>0</v>
      </c>
      <c r="CN45" s="16">
        <f t="shared" si="143"/>
        <v>0</v>
      </c>
      <c r="CO45" s="16">
        <f t="shared" si="144"/>
        <v>0</v>
      </c>
      <c r="CP45" s="16">
        <f t="shared" si="145"/>
        <v>0</v>
      </c>
      <c r="CQ45" s="16">
        <f t="shared" si="146"/>
        <v>0</v>
      </c>
      <c r="CR45" s="16">
        <f t="shared" si="147"/>
        <v>0</v>
      </c>
      <c r="CS45" s="16">
        <f t="shared" si="148"/>
        <v>0</v>
      </c>
      <c r="CT45" s="16">
        <f t="shared" si="149"/>
        <v>0</v>
      </c>
      <c r="CU45" s="16">
        <f t="shared" si="150"/>
        <v>0</v>
      </c>
      <c r="CV45" s="16">
        <f t="shared" si="151"/>
        <v>0</v>
      </c>
      <c r="CW45" s="16">
        <f t="shared" si="152"/>
        <v>0</v>
      </c>
      <c r="CX45" s="14"/>
      <c r="CY45" s="15">
        <f t="shared" si="153"/>
        <v>0</v>
      </c>
      <c r="CZ45" s="15">
        <f t="shared" si="154"/>
        <v>0</v>
      </c>
      <c r="DA45" s="15">
        <f t="shared" si="155"/>
        <v>0</v>
      </c>
      <c r="DB45" s="15">
        <f t="shared" si="156"/>
        <v>0</v>
      </c>
      <c r="DC45" s="15">
        <f t="shared" si="157"/>
        <v>0</v>
      </c>
      <c r="DD45" s="15">
        <f t="shared" si="158"/>
        <v>0</v>
      </c>
      <c r="DE45" s="15">
        <f t="shared" si="159"/>
        <v>0</v>
      </c>
      <c r="DF45" s="15">
        <f t="shared" si="160"/>
        <v>0</v>
      </c>
    </row>
    <row r="46" spans="1:110" ht="15" customHeight="1">
      <c r="A46" s="135"/>
      <c r="B46" s="134">
        <v>43</v>
      </c>
      <c r="C46" s="53"/>
      <c r="D46" s="54"/>
      <c r="E46" s="76">
        <v>90</v>
      </c>
      <c r="F46" s="76">
        <f t="shared" si="109"/>
        <v>90</v>
      </c>
      <c r="G46" s="54"/>
      <c r="H46" s="58"/>
      <c r="I46" s="58"/>
      <c r="J46" s="58"/>
      <c r="K46" s="58"/>
      <c r="L46" s="58"/>
      <c r="M46" s="56"/>
      <c r="N46" s="50"/>
      <c r="O46" s="50"/>
      <c r="P46" s="50"/>
      <c r="Q46" s="60"/>
      <c r="R46" s="58"/>
      <c r="S46" s="58"/>
      <c r="T46" s="58"/>
      <c r="U46" s="58"/>
      <c r="V46" s="58"/>
      <c r="W46" s="59"/>
      <c r="X46" s="50"/>
      <c r="Y46" s="50"/>
      <c r="Z46" s="50"/>
      <c r="AA46" s="60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11">
        <f t="shared" si="110"/>
        <v>0</v>
      </c>
      <c r="AW46" s="44">
        <f t="shared" si="161"/>
        <v>0</v>
      </c>
      <c r="AX46" s="88"/>
      <c r="AY46" s="51"/>
      <c r="AZ46" s="89"/>
      <c r="BA46" s="26">
        <f t="shared" si="55"/>
        <v>0</v>
      </c>
      <c r="BB46" s="30">
        <f t="shared" si="56"/>
        <v>0</v>
      </c>
      <c r="BC46" s="28"/>
      <c r="BD46" s="29"/>
      <c r="BE46" s="28"/>
      <c r="BF46" s="15">
        <f t="shared" si="111"/>
        <v>0</v>
      </c>
      <c r="BG46" s="15">
        <f t="shared" si="112"/>
        <v>0</v>
      </c>
      <c r="BH46" s="15">
        <f t="shared" si="113"/>
        <v>0</v>
      </c>
      <c r="BI46" s="15">
        <f t="shared" si="114"/>
        <v>0</v>
      </c>
      <c r="BJ46" s="15">
        <f t="shared" si="115"/>
        <v>0</v>
      </c>
      <c r="BK46" s="15">
        <f t="shared" si="116"/>
        <v>0</v>
      </c>
      <c r="BL46" s="15">
        <f t="shared" si="117"/>
        <v>0</v>
      </c>
      <c r="BM46" s="15">
        <f t="shared" si="118"/>
        <v>0</v>
      </c>
      <c r="BN46" s="15">
        <f t="shared" si="119"/>
        <v>0</v>
      </c>
      <c r="BO46" s="15">
        <f t="shared" si="120"/>
        <v>0</v>
      </c>
      <c r="BP46" s="15">
        <f t="shared" si="121"/>
        <v>0</v>
      </c>
      <c r="BQ46" s="15">
        <f t="shared" si="122"/>
        <v>0</v>
      </c>
      <c r="BR46" s="15">
        <f t="shared" si="123"/>
        <v>0</v>
      </c>
      <c r="BS46" s="15">
        <f t="shared" si="124"/>
        <v>0</v>
      </c>
      <c r="BT46" s="15">
        <f t="shared" si="125"/>
        <v>0</v>
      </c>
      <c r="BU46" s="15">
        <f t="shared" si="126"/>
        <v>0</v>
      </c>
      <c r="BV46" s="15">
        <f t="shared" si="127"/>
        <v>0</v>
      </c>
      <c r="BW46" s="13"/>
      <c r="BX46" s="15">
        <f t="shared" si="128"/>
        <v>0</v>
      </c>
      <c r="BY46" s="15">
        <f t="shared" si="129"/>
        <v>0</v>
      </c>
      <c r="BZ46" s="15">
        <f t="shared" si="130"/>
        <v>0</v>
      </c>
      <c r="CA46" s="15">
        <f t="shared" si="131"/>
        <v>0</v>
      </c>
      <c r="CB46" s="15">
        <f t="shared" si="132"/>
        <v>0</v>
      </c>
      <c r="CC46" s="15">
        <f t="shared" si="133"/>
        <v>0</v>
      </c>
      <c r="CD46" s="15">
        <f t="shared" si="134"/>
        <v>0</v>
      </c>
      <c r="CE46" s="15">
        <f t="shared" si="135"/>
        <v>0</v>
      </c>
      <c r="CF46" s="15">
        <f t="shared" si="136"/>
        <v>0</v>
      </c>
      <c r="CG46" s="13"/>
      <c r="CH46" s="16">
        <f t="shared" si="137"/>
        <v>0</v>
      </c>
      <c r="CI46" s="16">
        <f t="shared" si="138"/>
        <v>0</v>
      </c>
      <c r="CJ46" s="16">
        <f t="shared" si="139"/>
        <v>0</v>
      </c>
      <c r="CK46" s="16">
        <f t="shared" si="140"/>
        <v>0</v>
      </c>
      <c r="CL46" s="16">
        <f t="shared" si="141"/>
        <v>0</v>
      </c>
      <c r="CM46" s="16">
        <f t="shared" si="142"/>
        <v>0</v>
      </c>
      <c r="CN46" s="16">
        <f t="shared" si="143"/>
        <v>0</v>
      </c>
      <c r="CO46" s="16">
        <f t="shared" si="144"/>
        <v>0</v>
      </c>
      <c r="CP46" s="16">
        <f t="shared" si="145"/>
        <v>0</v>
      </c>
      <c r="CQ46" s="16">
        <f t="shared" si="146"/>
        <v>0</v>
      </c>
      <c r="CR46" s="16">
        <f t="shared" si="147"/>
        <v>0</v>
      </c>
      <c r="CS46" s="16">
        <f t="shared" si="148"/>
        <v>0</v>
      </c>
      <c r="CT46" s="16">
        <f t="shared" si="149"/>
        <v>0</v>
      </c>
      <c r="CU46" s="16">
        <f t="shared" si="150"/>
        <v>0</v>
      </c>
      <c r="CV46" s="16">
        <f t="shared" si="151"/>
        <v>0</v>
      </c>
      <c r="CW46" s="16">
        <f t="shared" si="152"/>
        <v>0</v>
      </c>
      <c r="CX46" s="14"/>
      <c r="CY46" s="15">
        <f t="shared" si="153"/>
        <v>0</v>
      </c>
      <c r="CZ46" s="15">
        <f t="shared" si="154"/>
        <v>0</v>
      </c>
      <c r="DA46" s="15">
        <f t="shared" si="155"/>
        <v>0</v>
      </c>
      <c r="DB46" s="15">
        <f t="shared" si="156"/>
        <v>0</v>
      </c>
      <c r="DC46" s="15">
        <f t="shared" si="157"/>
        <v>0</v>
      </c>
      <c r="DD46" s="15">
        <f t="shared" si="158"/>
        <v>0</v>
      </c>
      <c r="DE46" s="15">
        <f t="shared" si="159"/>
        <v>0</v>
      </c>
      <c r="DF46" s="15">
        <f t="shared" si="160"/>
        <v>0</v>
      </c>
    </row>
    <row r="47" spans="1:110" ht="15" customHeight="1">
      <c r="A47" s="135"/>
      <c r="B47" s="134">
        <v>44</v>
      </c>
      <c r="C47" s="53"/>
      <c r="D47" s="54"/>
      <c r="E47" s="76">
        <v>90</v>
      </c>
      <c r="F47" s="76">
        <f t="shared" si="109"/>
        <v>90</v>
      </c>
      <c r="G47" s="54"/>
      <c r="H47" s="58"/>
      <c r="I47" s="58"/>
      <c r="J47" s="58"/>
      <c r="K47" s="58"/>
      <c r="L47" s="58"/>
      <c r="M47" s="56"/>
      <c r="N47" s="50"/>
      <c r="O47" s="50"/>
      <c r="P47" s="50"/>
      <c r="Q47" s="60"/>
      <c r="R47" s="58"/>
      <c r="S47" s="58"/>
      <c r="T47" s="58"/>
      <c r="U47" s="58"/>
      <c r="V47" s="58"/>
      <c r="W47" s="59"/>
      <c r="X47" s="50"/>
      <c r="Y47" s="50"/>
      <c r="Z47" s="50"/>
      <c r="AA47" s="60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11">
        <f t="shared" si="110"/>
        <v>0</v>
      </c>
      <c r="AW47" s="44">
        <f t="shared" si="161"/>
        <v>0</v>
      </c>
      <c r="AX47" s="85"/>
      <c r="AY47" s="86"/>
      <c r="AZ47" s="87"/>
      <c r="BA47" s="26">
        <f t="shared" si="55"/>
        <v>0</v>
      </c>
      <c r="BB47" s="30">
        <f t="shared" si="56"/>
        <v>0</v>
      </c>
      <c r="BC47" s="29"/>
      <c r="BD47" s="28"/>
      <c r="BE47" s="29"/>
      <c r="BF47" s="15">
        <f t="shared" si="111"/>
        <v>0</v>
      </c>
      <c r="BG47" s="15">
        <f t="shared" si="112"/>
        <v>0</v>
      </c>
      <c r="BH47" s="15">
        <f t="shared" si="113"/>
        <v>0</v>
      </c>
      <c r="BI47" s="15">
        <f t="shared" si="114"/>
        <v>0</v>
      </c>
      <c r="BJ47" s="15">
        <f t="shared" si="115"/>
        <v>0</v>
      </c>
      <c r="BK47" s="15">
        <f t="shared" si="116"/>
        <v>0</v>
      </c>
      <c r="BL47" s="15">
        <f t="shared" si="117"/>
        <v>0</v>
      </c>
      <c r="BM47" s="15">
        <f t="shared" si="118"/>
        <v>0</v>
      </c>
      <c r="BN47" s="15">
        <f t="shared" si="119"/>
        <v>0</v>
      </c>
      <c r="BO47" s="15">
        <f t="shared" si="120"/>
        <v>0</v>
      </c>
      <c r="BP47" s="15">
        <f t="shared" si="121"/>
        <v>0</v>
      </c>
      <c r="BQ47" s="15">
        <f t="shared" si="122"/>
        <v>0</v>
      </c>
      <c r="BR47" s="15">
        <f t="shared" si="123"/>
        <v>0</v>
      </c>
      <c r="BS47" s="15">
        <f t="shared" si="124"/>
        <v>0</v>
      </c>
      <c r="BT47" s="15">
        <f t="shared" si="125"/>
        <v>0</v>
      </c>
      <c r="BU47" s="15">
        <f t="shared" si="126"/>
        <v>0</v>
      </c>
      <c r="BV47" s="15">
        <f t="shared" si="127"/>
        <v>0</v>
      </c>
      <c r="BW47" s="13"/>
      <c r="BX47" s="15">
        <f t="shared" si="128"/>
        <v>0</v>
      </c>
      <c r="BY47" s="15">
        <f t="shared" si="129"/>
        <v>0</v>
      </c>
      <c r="BZ47" s="15">
        <f t="shared" si="130"/>
        <v>0</v>
      </c>
      <c r="CA47" s="15">
        <f t="shared" si="131"/>
        <v>0</v>
      </c>
      <c r="CB47" s="15">
        <f t="shared" si="132"/>
        <v>0</v>
      </c>
      <c r="CC47" s="15">
        <f t="shared" si="133"/>
        <v>0</v>
      </c>
      <c r="CD47" s="15">
        <f t="shared" si="134"/>
        <v>0</v>
      </c>
      <c r="CE47" s="15">
        <f t="shared" si="135"/>
        <v>0</v>
      </c>
      <c r="CF47" s="15">
        <f t="shared" si="136"/>
        <v>0</v>
      </c>
      <c r="CG47" s="13"/>
      <c r="CH47" s="16">
        <f t="shared" si="137"/>
        <v>0</v>
      </c>
      <c r="CI47" s="16">
        <f t="shared" si="138"/>
        <v>0</v>
      </c>
      <c r="CJ47" s="16">
        <f t="shared" si="139"/>
        <v>0</v>
      </c>
      <c r="CK47" s="16">
        <f t="shared" si="140"/>
        <v>0</v>
      </c>
      <c r="CL47" s="16">
        <f t="shared" si="141"/>
        <v>0</v>
      </c>
      <c r="CM47" s="16">
        <f t="shared" si="142"/>
        <v>0</v>
      </c>
      <c r="CN47" s="16">
        <f t="shared" si="143"/>
        <v>0</v>
      </c>
      <c r="CO47" s="16">
        <f t="shared" si="144"/>
        <v>0</v>
      </c>
      <c r="CP47" s="16">
        <f t="shared" si="145"/>
        <v>0</v>
      </c>
      <c r="CQ47" s="16">
        <f t="shared" si="146"/>
        <v>0</v>
      </c>
      <c r="CR47" s="16">
        <f t="shared" si="147"/>
        <v>0</v>
      </c>
      <c r="CS47" s="16">
        <f t="shared" si="148"/>
        <v>0</v>
      </c>
      <c r="CT47" s="16">
        <f t="shared" si="149"/>
        <v>0</v>
      </c>
      <c r="CU47" s="16">
        <f t="shared" si="150"/>
        <v>0</v>
      </c>
      <c r="CV47" s="16">
        <f t="shared" si="151"/>
        <v>0</v>
      </c>
      <c r="CW47" s="16">
        <f t="shared" si="152"/>
        <v>0</v>
      </c>
      <c r="CX47" s="14"/>
      <c r="CY47" s="15">
        <f t="shared" si="153"/>
        <v>0</v>
      </c>
      <c r="CZ47" s="15">
        <f t="shared" si="154"/>
        <v>0</v>
      </c>
      <c r="DA47" s="15">
        <f t="shared" si="155"/>
        <v>0</v>
      </c>
      <c r="DB47" s="15">
        <f t="shared" si="156"/>
        <v>0</v>
      </c>
      <c r="DC47" s="15">
        <f t="shared" si="157"/>
        <v>0</v>
      </c>
      <c r="DD47" s="15">
        <f t="shared" si="158"/>
        <v>0</v>
      </c>
      <c r="DE47" s="15">
        <f t="shared" si="159"/>
        <v>0</v>
      </c>
      <c r="DF47" s="15">
        <f t="shared" si="160"/>
        <v>0</v>
      </c>
    </row>
    <row r="48" spans="1:110" ht="15" customHeight="1">
      <c r="A48" s="135"/>
      <c r="B48" s="134">
        <v>45</v>
      </c>
      <c r="C48" s="53"/>
      <c r="D48" s="54"/>
      <c r="E48" s="76">
        <v>90</v>
      </c>
      <c r="F48" s="76">
        <f t="shared" si="109"/>
        <v>90</v>
      </c>
      <c r="G48" s="54"/>
      <c r="H48" s="58"/>
      <c r="I48" s="58"/>
      <c r="J48" s="58"/>
      <c r="K48" s="58"/>
      <c r="L48" s="58"/>
      <c r="M48" s="56"/>
      <c r="N48" s="50"/>
      <c r="O48" s="50"/>
      <c r="P48" s="50"/>
      <c r="Q48" s="60"/>
      <c r="R48" s="58"/>
      <c r="S48" s="58"/>
      <c r="T48" s="58"/>
      <c r="U48" s="58"/>
      <c r="V48" s="58"/>
      <c r="W48" s="59"/>
      <c r="X48" s="50"/>
      <c r="Y48" s="50"/>
      <c r="Z48" s="50"/>
      <c r="AA48" s="60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11">
        <f t="shared" si="110"/>
        <v>0</v>
      </c>
      <c r="AW48" s="44">
        <f t="shared" si="161"/>
        <v>0</v>
      </c>
      <c r="AX48" s="88"/>
      <c r="AY48" s="51"/>
      <c r="AZ48" s="89"/>
      <c r="BA48" s="26">
        <f t="shared" si="55"/>
        <v>0</v>
      </c>
      <c r="BB48" s="30">
        <f t="shared" si="56"/>
        <v>0</v>
      </c>
      <c r="BC48" s="28"/>
      <c r="BD48" s="29"/>
      <c r="BE48" s="28"/>
      <c r="BF48" s="15">
        <f t="shared" si="111"/>
        <v>0</v>
      </c>
      <c r="BG48" s="15">
        <f t="shared" si="112"/>
        <v>0</v>
      </c>
      <c r="BH48" s="15">
        <f t="shared" si="113"/>
        <v>0</v>
      </c>
      <c r="BI48" s="15">
        <f t="shared" si="114"/>
        <v>0</v>
      </c>
      <c r="BJ48" s="15">
        <f t="shared" si="115"/>
        <v>0</v>
      </c>
      <c r="BK48" s="15">
        <f t="shared" si="116"/>
        <v>0</v>
      </c>
      <c r="BL48" s="15">
        <f t="shared" si="117"/>
        <v>0</v>
      </c>
      <c r="BM48" s="15">
        <f t="shared" si="118"/>
        <v>0</v>
      </c>
      <c r="BN48" s="15">
        <f t="shared" si="119"/>
        <v>0</v>
      </c>
      <c r="BO48" s="15">
        <f t="shared" si="120"/>
        <v>0</v>
      </c>
      <c r="BP48" s="15">
        <f t="shared" si="121"/>
        <v>0</v>
      </c>
      <c r="BQ48" s="15">
        <f t="shared" si="122"/>
        <v>0</v>
      </c>
      <c r="BR48" s="15">
        <f t="shared" si="123"/>
        <v>0</v>
      </c>
      <c r="BS48" s="15">
        <f t="shared" si="124"/>
        <v>0</v>
      </c>
      <c r="BT48" s="15">
        <f t="shared" si="125"/>
        <v>0</v>
      </c>
      <c r="BU48" s="15">
        <f t="shared" si="126"/>
        <v>0</v>
      </c>
      <c r="BV48" s="15">
        <f t="shared" si="127"/>
        <v>0</v>
      </c>
      <c r="BW48" s="13"/>
      <c r="BX48" s="15">
        <f t="shared" si="128"/>
        <v>0</v>
      </c>
      <c r="BY48" s="15">
        <f t="shared" si="129"/>
        <v>0</v>
      </c>
      <c r="BZ48" s="15">
        <f t="shared" si="130"/>
        <v>0</v>
      </c>
      <c r="CA48" s="15">
        <f t="shared" si="131"/>
        <v>0</v>
      </c>
      <c r="CB48" s="15">
        <f t="shared" si="132"/>
        <v>0</v>
      </c>
      <c r="CC48" s="15">
        <f t="shared" si="133"/>
        <v>0</v>
      </c>
      <c r="CD48" s="15">
        <f t="shared" si="134"/>
        <v>0</v>
      </c>
      <c r="CE48" s="15">
        <f t="shared" si="135"/>
        <v>0</v>
      </c>
      <c r="CF48" s="15">
        <f t="shared" si="136"/>
        <v>0</v>
      </c>
      <c r="CG48" s="13"/>
      <c r="CH48" s="16">
        <f t="shared" si="137"/>
        <v>0</v>
      </c>
      <c r="CI48" s="16">
        <f t="shared" si="138"/>
        <v>0</v>
      </c>
      <c r="CJ48" s="16">
        <f t="shared" si="139"/>
        <v>0</v>
      </c>
      <c r="CK48" s="16">
        <f t="shared" si="140"/>
        <v>0</v>
      </c>
      <c r="CL48" s="16">
        <f t="shared" si="141"/>
        <v>0</v>
      </c>
      <c r="CM48" s="16">
        <f t="shared" si="142"/>
        <v>0</v>
      </c>
      <c r="CN48" s="16">
        <f t="shared" si="143"/>
        <v>0</v>
      </c>
      <c r="CO48" s="16">
        <f t="shared" si="144"/>
        <v>0</v>
      </c>
      <c r="CP48" s="16">
        <f t="shared" si="145"/>
        <v>0</v>
      </c>
      <c r="CQ48" s="16">
        <f t="shared" si="146"/>
        <v>0</v>
      </c>
      <c r="CR48" s="16">
        <f t="shared" si="147"/>
        <v>0</v>
      </c>
      <c r="CS48" s="16">
        <f t="shared" si="148"/>
        <v>0</v>
      </c>
      <c r="CT48" s="16">
        <f t="shared" si="149"/>
        <v>0</v>
      </c>
      <c r="CU48" s="16">
        <f t="shared" si="150"/>
        <v>0</v>
      </c>
      <c r="CV48" s="16">
        <f t="shared" si="151"/>
        <v>0</v>
      </c>
      <c r="CW48" s="16">
        <f t="shared" si="152"/>
        <v>0</v>
      </c>
      <c r="CX48" s="14"/>
      <c r="CY48" s="15">
        <f t="shared" si="153"/>
        <v>0</v>
      </c>
      <c r="CZ48" s="15">
        <f t="shared" si="154"/>
        <v>0</v>
      </c>
      <c r="DA48" s="15">
        <f t="shared" si="155"/>
        <v>0</v>
      </c>
      <c r="DB48" s="15">
        <f t="shared" si="156"/>
        <v>0</v>
      </c>
      <c r="DC48" s="15">
        <f t="shared" si="157"/>
        <v>0</v>
      </c>
      <c r="DD48" s="15">
        <f t="shared" si="158"/>
        <v>0</v>
      </c>
      <c r="DE48" s="15">
        <f t="shared" si="159"/>
        <v>0</v>
      </c>
      <c r="DF48" s="15">
        <f t="shared" si="160"/>
        <v>0</v>
      </c>
    </row>
    <row r="49" spans="1:110" ht="15" customHeight="1">
      <c r="A49" s="135"/>
      <c r="B49" s="134">
        <v>46</v>
      </c>
      <c r="C49" s="53"/>
      <c r="D49" s="54"/>
      <c r="E49" s="76">
        <v>90</v>
      </c>
      <c r="F49" s="76">
        <f t="shared" si="109"/>
        <v>90</v>
      </c>
      <c r="G49" s="54"/>
      <c r="H49" s="58"/>
      <c r="I49" s="58"/>
      <c r="J49" s="58"/>
      <c r="K49" s="58"/>
      <c r="L49" s="58"/>
      <c r="M49" s="56"/>
      <c r="N49" s="50"/>
      <c r="O49" s="50"/>
      <c r="P49" s="50"/>
      <c r="Q49" s="60"/>
      <c r="R49" s="58"/>
      <c r="S49" s="58"/>
      <c r="T49" s="58"/>
      <c r="U49" s="58"/>
      <c r="V49" s="58"/>
      <c r="W49" s="59"/>
      <c r="X49" s="50"/>
      <c r="Y49" s="50"/>
      <c r="Z49" s="50"/>
      <c r="AA49" s="60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11">
        <f t="shared" si="110"/>
        <v>0</v>
      </c>
      <c r="AW49" s="44">
        <f t="shared" si="161"/>
        <v>0</v>
      </c>
      <c r="AX49" s="85"/>
      <c r="AY49" s="86"/>
      <c r="AZ49" s="87"/>
      <c r="BA49" s="26">
        <f t="shared" si="55"/>
        <v>0</v>
      </c>
      <c r="BB49" s="30">
        <f t="shared" si="56"/>
        <v>0</v>
      </c>
      <c r="BC49" s="29"/>
      <c r="BD49" s="28"/>
      <c r="BE49" s="29"/>
      <c r="BF49" s="15">
        <f t="shared" si="111"/>
        <v>0</v>
      </c>
      <c r="BG49" s="15">
        <f t="shared" si="112"/>
        <v>0</v>
      </c>
      <c r="BH49" s="15">
        <f t="shared" si="113"/>
        <v>0</v>
      </c>
      <c r="BI49" s="15">
        <f t="shared" si="114"/>
        <v>0</v>
      </c>
      <c r="BJ49" s="15">
        <f t="shared" si="115"/>
        <v>0</v>
      </c>
      <c r="BK49" s="15">
        <f t="shared" si="116"/>
        <v>0</v>
      </c>
      <c r="BL49" s="15">
        <f t="shared" si="117"/>
        <v>0</v>
      </c>
      <c r="BM49" s="15">
        <f t="shared" si="118"/>
        <v>0</v>
      </c>
      <c r="BN49" s="15">
        <f t="shared" si="119"/>
        <v>0</v>
      </c>
      <c r="BO49" s="15">
        <f t="shared" si="120"/>
        <v>0</v>
      </c>
      <c r="BP49" s="15">
        <f t="shared" si="121"/>
        <v>0</v>
      </c>
      <c r="BQ49" s="15">
        <f t="shared" si="122"/>
        <v>0</v>
      </c>
      <c r="BR49" s="15">
        <f t="shared" si="123"/>
        <v>0</v>
      </c>
      <c r="BS49" s="15">
        <f t="shared" si="124"/>
        <v>0</v>
      </c>
      <c r="BT49" s="15">
        <f t="shared" si="125"/>
        <v>0</v>
      </c>
      <c r="BU49" s="15">
        <f t="shared" si="126"/>
        <v>0</v>
      </c>
      <c r="BV49" s="15">
        <f t="shared" si="127"/>
        <v>0</v>
      </c>
      <c r="BW49" s="13"/>
      <c r="BX49" s="15">
        <f t="shared" si="128"/>
        <v>0</v>
      </c>
      <c r="BY49" s="15">
        <f t="shared" si="129"/>
        <v>0</v>
      </c>
      <c r="BZ49" s="15">
        <f t="shared" si="130"/>
        <v>0</v>
      </c>
      <c r="CA49" s="15">
        <f t="shared" si="131"/>
        <v>0</v>
      </c>
      <c r="CB49" s="15">
        <f t="shared" si="132"/>
        <v>0</v>
      </c>
      <c r="CC49" s="15">
        <f t="shared" si="133"/>
        <v>0</v>
      </c>
      <c r="CD49" s="15">
        <f t="shared" si="134"/>
        <v>0</v>
      </c>
      <c r="CE49" s="15">
        <f t="shared" si="135"/>
        <v>0</v>
      </c>
      <c r="CF49" s="15">
        <f t="shared" si="136"/>
        <v>0</v>
      </c>
      <c r="CG49" s="13"/>
      <c r="CH49" s="16">
        <f t="shared" si="137"/>
        <v>0</v>
      </c>
      <c r="CI49" s="16">
        <f t="shared" si="138"/>
        <v>0</v>
      </c>
      <c r="CJ49" s="16">
        <f t="shared" si="139"/>
        <v>0</v>
      </c>
      <c r="CK49" s="16">
        <f t="shared" si="140"/>
        <v>0</v>
      </c>
      <c r="CL49" s="16">
        <f t="shared" si="141"/>
        <v>0</v>
      </c>
      <c r="CM49" s="16">
        <f t="shared" si="142"/>
        <v>0</v>
      </c>
      <c r="CN49" s="16">
        <f t="shared" si="143"/>
        <v>0</v>
      </c>
      <c r="CO49" s="16">
        <f t="shared" si="144"/>
        <v>0</v>
      </c>
      <c r="CP49" s="16">
        <f t="shared" si="145"/>
        <v>0</v>
      </c>
      <c r="CQ49" s="16">
        <f t="shared" si="146"/>
        <v>0</v>
      </c>
      <c r="CR49" s="16">
        <f t="shared" si="147"/>
        <v>0</v>
      </c>
      <c r="CS49" s="16">
        <f t="shared" si="148"/>
        <v>0</v>
      </c>
      <c r="CT49" s="16">
        <f t="shared" si="149"/>
        <v>0</v>
      </c>
      <c r="CU49" s="16">
        <f t="shared" si="150"/>
        <v>0</v>
      </c>
      <c r="CV49" s="16">
        <f t="shared" si="151"/>
        <v>0</v>
      </c>
      <c r="CW49" s="16">
        <f t="shared" si="152"/>
        <v>0</v>
      </c>
      <c r="CX49" s="14"/>
      <c r="CY49" s="15">
        <f t="shared" si="153"/>
        <v>0</v>
      </c>
      <c r="CZ49" s="15">
        <f t="shared" si="154"/>
        <v>0</v>
      </c>
      <c r="DA49" s="15">
        <f t="shared" si="155"/>
        <v>0</v>
      </c>
      <c r="DB49" s="15">
        <f t="shared" si="156"/>
        <v>0</v>
      </c>
      <c r="DC49" s="15">
        <f t="shared" si="157"/>
        <v>0</v>
      </c>
      <c r="DD49" s="15">
        <f t="shared" si="158"/>
        <v>0</v>
      </c>
      <c r="DE49" s="15">
        <f t="shared" si="159"/>
        <v>0</v>
      </c>
      <c r="DF49" s="15">
        <f t="shared" si="160"/>
        <v>0</v>
      </c>
    </row>
    <row r="50" spans="1:110" ht="15" customHeight="1">
      <c r="A50" s="135"/>
      <c r="B50" s="134">
        <v>47</v>
      </c>
      <c r="C50" s="53"/>
      <c r="D50" s="54"/>
      <c r="E50" s="76">
        <v>90</v>
      </c>
      <c r="F50" s="76">
        <f t="shared" si="109"/>
        <v>90</v>
      </c>
      <c r="G50" s="54"/>
      <c r="H50" s="58"/>
      <c r="I50" s="58"/>
      <c r="J50" s="58"/>
      <c r="K50" s="58"/>
      <c r="L50" s="58"/>
      <c r="M50" s="56"/>
      <c r="N50" s="50"/>
      <c r="O50" s="50"/>
      <c r="P50" s="50"/>
      <c r="Q50" s="60"/>
      <c r="R50" s="58"/>
      <c r="S50" s="58"/>
      <c r="T50" s="58"/>
      <c r="U50" s="58"/>
      <c r="V50" s="58"/>
      <c r="W50" s="59"/>
      <c r="X50" s="50"/>
      <c r="Y50" s="50"/>
      <c r="Z50" s="50"/>
      <c r="AA50" s="60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11">
        <f t="shared" si="110"/>
        <v>0</v>
      </c>
      <c r="AW50" s="44">
        <f t="shared" si="161"/>
        <v>0</v>
      </c>
      <c r="AX50" s="88"/>
      <c r="AY50" s="51"/>
      <c r="AZ50" s="89"/>
      <c r="BA50" s="26">
        <f t="shared" si="55"/>
        <v>0</v>
      </c>
      <c r="BB50" s="30">
        <f t="shared" si="56"/>
        <v>0</v>
      </c>
      <c r="BC50" s="28"/>
      <c r="BD50" s="29"/>
      <c r="BE50" s="28"/>
      <c r="BF50" s="15">
        <f t="shared" si="111"/>
        <v>0</v>
      </c>
      <c r="BG50" s="15">
        <f t="shared" si="112"/>
        <v>0</v>
      </c>
      <c r="BH50" s="15">
        <f t="shared" si="113"/>
        <v>0</v>
      </c>
      <c r="BI50" s="15">
        <f t="shared" si="114"/>
        <v>0</v>
      </c>
      <c r="BJ50" s="15">
        <f t="shared" si="115"/>
        <v>0</v>
      </c>
      <c r="BK50" s="15">
        <f t="shared" si="116"/>
        <v>0</v>
      </c>
      <c r="BL50" s="15">
        <f t="shared" si="117"/>
        <v>0</v>
      </c>
      <c r="BM50" s="15">
        <f t="shared" si="118"/>
        <v>0</v>
      </c>
      <c r="BN50" s="15">
        <f t="shared" si="119"/>
        <v>0</v>
      </c>
      <c r="BO50" s="15">
        <f t="shared" si="120"/>
        <v>0</v>
      </c>
      <c r="BP50" s="15">
        <f t="shared" si="121"/>
        <v>0</v>
      </c>
      <c r="BQ50" s="15">
        <f t="shared" si="122"/>
        <v>0</v>
      </c>
      <c r="BR50" s="15">
        <f t="shared" si="123"/>
        <v>0</v>
      </c>
      <c r="BS50" s="15">
        <f t="shared" si="124"/>
        <v>0</v>
      </c>
      <c r="BT50" s="15">
        <f t="shared" si="125"/>
        <v>0</v>
      </c>
      <c r="BU50" s="15">
        <f t="shared" si="126"/>
        <v>0</v>
      </c>
      <c r="BV50" s="15">
        <f t="shared" si="127"/>
        <v>0</v>
      </c>
      <c r="BW50" s="13"/>
      <c r="BX50" s="15">
        <f t="shared" si="128"/>
        <v>0</v>
      </c>
      <c r="BY50" s="15">
        <f t="shared" si="129"/>
        <v>0</v>
      </c>
      <c r="BZ50" s="15">
        <f t="shared" si="130"/>
        <v>0</v>
      </c>
      <c r="CA50" s="15">
        <f t="shared" si="131"/>
        <v>0</v>
      </c>
      <c r="CB50" s="15">
        <f t="shared" si="132"/>
        <v>0</v>
      </c>
      <c r="CC50" s="15">
        <f t="shared" si="133"/>
        <v>0</v>
      </c>
      <c r="CD50" s="15">
        <f t="shared" si="134"/>
        <v>0</v>
      </c>
      <c r="CE50" s="15">
        <f t="shared" si="135"/>
        <v>0</v>
      </c>
      <c r="CF50" s="15">
        <f t="shared" si="136"/>
        <v>0</v>
      </c>
      <c r="CG50" s="13"/>
      <c r="CH50" s="16">
        <f t="shared" si="137"/>
        <v>0</v>
      </c>
      <c r="CI50" s="16">
        <f t="shared" si="138"/>
        <v>0</v>
      </c>
      <c r="CJ50" s="16">
        <f t="shared" si="139"/>
        <v>0</v>
      </c>
      <c r="CK50" s="16">
        <f t="shared" si="140"/>
        <v>0</v>
      </c>
      <c r="CL50" s="16">
        <f t="shared" si="141"/>
        <v>0</v>
      </c>
      <c r="CM50" s="16">
        <f t="shared" si="142"/>
        <v>0</v>
      </c>
      <c r="CN50" s="16">
        <f t="shared" si="143"/>
        <v>0</v>
      </c>
      <c r="CO50" s="16">
        <f t="shared" si="144"/>
        <v>0</v>
      </c>
      <c r="CP50" s="16">
        <f t="shared" si="145"/>
        <v>0</v>
      </c>
      <c r="CQ50" s="16">
        <f t="shared" si="146"/>
        <v>0</v>
      </c>
      <c r="CR50" s="16">
        <f t="shared" si="147"/>
        <v>0</v>
      </c>
      <c r="CS50" s="16">
        <f t="shared" si="148"/>
        <v>0</v>
      </c>
      <c r="CT50" s="16">
        <f t="shared" si="149"/>
        <v>0</v>
      </c>
      <c r="CU50" s="16">
        <f t="shared" si="150"/>
        <v>0</v>
      </c>
      <c r="CV50" s="16">
        <f t="shared" si="151"/>
        <v>0</v>
      </c>
      <c r="CW50" s="16">
        <f t="shared" si="152"/>
        <v>0</v>
      </c>
      <c r="CX50" s="14"/>
      <c r="CY50" s="15">
        <f t="shared" si="153"/>
        <v>0</v>
      </c>
      <c r="CZ50" s="15">
        <f t="shared" si="154"/>
        <v>0</v>
      </c>
      <c r="DA50" s="15">
        <f t="shared" si="155"/>
        <v>0</v>
      </c>
      <c r="DB50" s="15">
        <f t="shared" si="156"/>
        <v>0</v>
      </c>
      <c r="DC50" s="15">
        <f t="shared" si="157"/>
        <v>0</v>
      </c>
      <c r="DD50" s="15">
        <f t="shared" si="158"/>
        <v>0</v>
      </c>
      <c r="DE50" s="15">
        <f t="shared" si="159"/>
        <v>0</v>
      </c>
      <c r="DF50" s="15">
        <f t="shared" si="160"/>
        <v>0</v>
      </c>
    </row>
    <row r="51" spans="1:110" ht="15" customHeight="1">
      <c r="A51" s="135"/>
      <c r="B51" s="134">
        <v>48</v>
      </c>
      <c r="C51" s="53"/>
      <c r="D51" s="54"/>
      <c r="E51" s="76">
        <v>90</v>
      </c>
      <c r="F51" s="76">
        <f t="shared" si="109"/>
        <v>90</v>
      </c>
      <c r="G51" s="54"/>
      <c r="H51" s="58"/>
      <c r="I51" s="58"/>
      <c r="J51" s="58"/>
      <c r="K51" s="58"/>
      <c r="L51" s="58"/>
      <c r="M51" s="56"/>
      <c r="N51" s="50"/>
      <c r="O51" s="50"/>
      <c r="P51" s="50"/>
      <c r="Q51" s="60"/>
      <c r="R51" s="58"/>
      <c r="S51" s="58"/>
      <c r="T51" s="58"/>
      <c r="U51" s="58"/>
      <c r="V51" s="58"/>
      <c r="W51" s="59"/>
      <c r="X51" s="50"/>
      <c r="Y51" s="50"/>
      <c r="Z51" s="50"/>
      <c r="AA51" s="60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11">
        <f t="shared" si="110"/>
        <v>0</v>
      </c>
      <c r="AW51" s="44">
        <f t="shared" si="161"/>
        <v>0</v>
      </c>
      <c r="AX51" s="85"/>
      <c r="AY51" s="86"/>
      <c r="AZ51" s="87"/>
      <c r="BA51" s="26">
        <f t="shared" si="55"/>
        <v>0</v>
      </c>
      <c r="BB51" s="30">
        <f t="shared" si="56"/>
        <v>0</v>
      </c>
      <c r="BC51" s="29"/>
      <c r="BD51" s="28"/>
      <c r="BE51" s="29"/>
      <c r="BF51" s="15">
        <f t="shared" si="111"/>
        <v>0</v>
      </c>
      <c r="BG51" s="15">
        <f t="shared" si="112"/>
        <v>0</v>
      </c>
      <c r="BH51" s="15">
        <f t="shared" si="113"/>
        <v>0</v>
      </c>
      <c r="BI51" s="15">
        <f t="shared" si="114"/>
        <v>0</v>
      </c>
      <c r="BJ51" s="15">
        <f t="shared" si="115"/>
        <v>0</v>
      </c>
      <c r="BK51" s="15">
        <f t="shared" si="116"/>
        <v>0</v>
      </c>
      <c r="BL51" s="15">
        <f t="shared" si="117"/>
        <v>0</v>
      </c>
      <c r="BM51" s="15">
        <f t="shared" si="118"/>
        <v>0</v>
      </c>
      <c r="BN51" s="15">
        <f t="shared" si="119"/>
        <v>0</v>
      </c>
      <c r="BO51" s="15">
        <f t="shared" si="120"/>
        <v>0</v>
      </c>
      <c r="BP51" s="15">
        <f t="shared" si="121"/>
        <v>0</v>
      </c>
      <c r="BQ51" s="15">
        <f t="shared" si="122"/>
        <v>0</v>
      </c>
      <c r="BR51" s="15">
        <f t="shared" si="123"/>
        <v>0</v>
      </c>
      <c r="BS51" s="15">
        <f t="shared" si="124"/>
        <v>0</v>
      </c>
      <c r="BT51" s="15">
        <f t="shared" si="125"/>
        <v>0</v>
      </c>
      <c r="BU51" s="15">
        <f t="shared" si="126"/>
        <v>0</v>
      </c>
      <c r="BV51" s="15">
        <f t="shared" si="127"/>
        <v>0</v>
      </c>
      <c r="BW51" s="13"/>
      <c r="BX51" s="15">
        <f t="shared" si="128"/>
        <v>0</v>
      </c>
      <c r="BY51" s="15">
        <f t="shared" si="129"/>
        <v>0</v>
      </c>
      <c r="BZ51" s="15">
        <f t="shared" si="130"/>
        <v>0</v>
      </c>
      <c r="CA51" s="15">
        <f t="shared" si="131"/>
        <v>0</v>
      </c>
      <c r="CB51" s="15">
        <f t="shared" si="132"/>
        <v>0</v>
      </c>
      <c r="CC51" s="15">
        <f t="shared" si="133"/>
        <v>0</v>
      </c>
      <c r="CD51" s="15">
        <f t="shared" si="134"/>
        <v>0</v>
      </c>
      <c r="CE51" s="15">
        <f t="shared" si="135"/>
        <v>0</v>
      </c>
      <c r="CF51" s="15">
        <f t="shared" si="136"/>
        <v>0</v>
      </c>
      <c r="CG51" s="13"/>
      <c r="CH51" s="16">
        <f t="shared" si="137"/>
        <v>0</v>
      </c>
      <c r="CI51" s="16">
        <f t="shared" si="138"/>
        <v>0</v>
      </c>
      <c r="CJ51" s="16">
        <f t="shared" si="139"/>
        <v>0</v>
      </c>
      <c r="CK51" s="16">
        <f t="shared" si="140"/>
        <v>0</v>
      </c>
      <c r="CL51" s="16">
        <f t="shared" si="141"/>
        <v>0</v>
      </c>
      <c r="CM51" s="16">
        <f t="shared" si="142"/>
        <v>0</v>
      </c>
      <c r="CN51" s="16">
        <f t="shared" si="143"/>
        <v>0</v>
      </c>
      <c r="CO51" s="16">
        <f t="shared" si="144"/>
        <v>0</v>
      </c>
      <c r="CP51" s="16">
        <f t="shared" si="145"/>
        <v>0</v>
      </c>
      <c r="CQ51" s="16">
        <f t="shared" si="146"/>
        <v>0</v>
      </c>
      <c r="CR51" s="16">
        <f t="shared" si="147"/>
        <v>0</v>
      </c>
      <c r="CS51" s="16">
        <f t="shared" si="148"/>
        <v>0</v>
      </c>
      <c r="CT51" s="16">
        <f t="shared" si="149"/>
        <v>0</v>
      </c>
      <c r="CU51" s="16">
        <f t="shared" si="150"/>
        <v>0</v>
      </c>
      <c r="CV51" s="16">
        <f t="shared" si="151"/>
        <v>0</v>
      </c>
      <c r="CW51" s="16">
        <f t="shared" si="152"/>
        <v>0</v>
      </c>
      <c r="CX51" s="14"/>
      <c r="CY51" s="15">
        <f t="shared" si="153"/>
        <v>0</v>
      </c>
      <c r="CZ51" s="15">
        <f t="shared" si="154"/>
        <v>0</v>
      </c>
      <c r="DA51" s="15">
        <f t="shared" si="155"/>
        <v>0</v>
      </c>
      <c r="DB51" s="15">
        <f t="shared" si="156"/>
        <v>0</v>
      </c>
      <c r="DC51" s="15">
        <f t="shared" si="157"/>
        <v>0</v>
      </c>
      <c r="DD51" s="15">
        <f t="shared" si="158"/>
        <v>0</v>
      </c>
      <c r="DE51" s="15">
        <f t="shared" si="159"/>
        <v>0</v>
      </c>
      <c r="DF51" s="15">
        <f t="shared" si="160"/>
        <v>0</v>
      </c>
    </row>
    <row r="52" spans="1:110" ht="15" customHeight="1">
      <c r="A52" s="135"/>
      <c r="B52" s="134">
        <v>49</v>
      </c>
      <c r="C52" s="53"/>
      <c r="D52" s="54"/>
      <c r="E52" s="76">
        <v>90</v>
      </c>
      <c r="F52" s="76">
        <f t="shared" si="109"/>
        <v>90</v>
      </c>
      <c r="G52" s="54"/>
      <c r="H52" s="58"/>
      <c r="I52" s="58"/>
      <c r="J52" s="58"/>
      <c r="K52" s="58"/>
      <c r="L52" s="58"/>
      <c r="M52" s="56"/>
      <c r="N52" s="50"/>
      <c r="O52" s="50"/>
      <c r="P52" s="50"/>
      <c r="Q52" s="60"/>
      <c r="R52" s="58"/>
      <c r="S52" s="58"/>
      <c r="T52" s="58"/>
      <c r="U52" s="58"/>
      <c r="V52" s="58"/>
      <c r="W52" s="59"/>
      <c r="X52" s="50"/>
      <c r="Y52" s="50"/>
      <c r="Z52" s="50"/>
      <c r="AA52" s="60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11">
        <f t="shared" si="110"/>
        <v>0</v>
      </c>
      <c r="AW52" s="44">
        <f t="shared" si="161"/>
        <v>0</v>
      </c>
      <c r="AX52" s="88"/>
      <c r="AY52" s="51"/>
      <c r="AZ52" s="89"/>
      <c r="BA52" s="26">
        <f t="shared" si="55"/>
        <v>0</v>
      </c>
      <c r="BB52" s="30">
        <f t="shared" si="56"/>
        <v>0</v>
      </c>
      <c r="BC52" s="28"/>
      <c r="BD52" s="29"/>
      <c r="BE52" s="28"/>
      <c r="BF52" s="15">
        <f t="shared" si="111"/>
        <v>0</v>
      </c>
      <c r="BG52" s="15">
        <f t="shared" si="112"/>
        <v>0</v>
      </c>
      <c r="BH52" s="15">
        <f t="shared" si="113"/>
        <v>0</v>
      </c>
      <c r="BI52" s="15">
        <f t="shared" si="114"/>
        <v>0</v>
      </c>
      <c r="BJ52" s="15">
        <f t="shared" si="115"/>
        <v>0</v>
      </c>
      <c r="BK52" s="15">
        <f t="shared" si="116"/>
        <v>0</v>
      </c>
      <c r="BL52" s="15">
        <f t="shared" si="117"/>
        <v>0</v>
      </c>
      <c r="BM52" s="15">
        <f t="shared" si="118"/>
        <v>0</v>
      </c>
      <c r="BN52" s="15">
        <f t="shared" si="119"/>
        <v>0</v>
      </c>
      <c r="BO52" s="15">
        <f t="shared" si="120"/>
        <v>0</v>
      </c>
      <c r="BP52" s="15">
        <f t="shared" si="121"/>
        <v>0</v>
      </c>
      <c r="BQ52" s="15">
        <f t="shared" si="122"/>
        <v>0</v>
      </c>
      <c r="BR52" s="15">
        <f t="shared" si="123"/>
        <v>0</v>
      </c>
      <c r="BS52" s="15">
        <f t="shared" si="124"/>
        <v>0</v>
      </c>
      <c r="BT52" s="15">
        <f t="shared" si="125"/>
        <v>0</v>
      </c>
      <c r="BU52" s="15">
        <f t="shared" si="126"/>
        <v>0</v>
      </c>
      <c r="BV52" s="15">
        <f t="shared" si="127"/>
        <v>0</v>
      </c>
      <c r="BW52" s="13"/>
      <c r="BX52" s="15">
        <f t="shared" si="128"/>
        <v>0</v>
      </c>
      <c r="BY52" s="15">
        <f t="shared" si="129"/>
        <v>0</v>
      </c>
      <c r="BZ52" s="15">
        <f t="shared" si="130"/>
        <v>0</v>
      </c>
      <c r="CA52" s="15">
        <f t="shared" si="131"/>
        <v>0</v>
      </c>
      <c r="CB52" s="15">
        <f t="shared" si="132"/>
        <v>0</v>
      </c>
      <c r="CC52" s="15">
        <f t="shared" si="133"/>
        <v>0</v>
      </c>
      <c r="CD52" s="15">
        <f t="shared" si="134"/>
        <v>0</v>
      </c>
      <c r="CE52" s="15">
        <f t="shared" si="135"/>
        <v>0</v>
      </c>
      <c r="CF52" s="15">
        <f t="shared" si="136"/>
        <v>0</v>
      </c>
      <c r="CG52" s="13"/>
      <c r="CH52" s="16">
        <f t="shared" si="137"/>
        <v>0</v>
      </c>
      <c r="CI52" s="16">
        <f t="shared" si="138"/>
        <v>0</v>
      </c>
      <c r="CJ52" s="16">
        <f t="shared" si="139"/>
        <v>0</v>
      </c>
      <c r="CK52" s="16">
        <f t="shared" si="140"/>
        <v>0</v>
      </c>
      <c r="CL52" s="16">
        <f t="shared" si="141"/>
        <v>0</v>
      </c>
      <c r="CM52" s="16">
        <f t="shared" si="142"/>
        <v>0</v>
      </c>
      <c r="CN52" s="16">
        <f t="shared" si="143"/>
        <v>0</v>
      </c>
      <c r="CO52" s="16">
        <f t="shared" si="144"/>
        <v>0</v>
      </c>
      <c r="CP52" s="16">
        <f t="shared" si="145"/>
        <v>0</v>
      </c>
      <c r="CQ52" s="16">
        <f t="shared" si="146"/>
        <v>0</v>
      </c>
      <c r="CR52" s="16">
        <f t="shared" si="147"/>
        <v>0</v>
      </c>
      <c r="CS52" s="16">
        <f t="shared" si="148"/>
        <v>0</v>
      </c>
      <c r="CT52" s="16">
        <f t="shared" si="149"/>
        <v>0</v>
      </c>
      <c r="CU52" s="16">
        <f t="shared" si="150"/>
        <v>0</v>
      </c>
      <c r="CV52" s="16">
        <f t="shared" si="151"/>
        <v>0</v>
      </c>
      <c r="CW52" s="16">
        <f t="shared" si="152"/>
        <v>0</v>
      </c>
      <c r="CX52" s="14"/>
      <c r="CY52" s="15">
        <f t="shared" si="153"/>
        <v>0</v>
      </c>
      <c r="CZ52" s="15">
        <f t="shared" si="154"/>
        <v>0</v>
      </c>
      <c r="DA52" s="15">
        <f t="shared" si="155"/>
        <v>0</v>
      </c>
      <c r="DB52" s="15">
        <f t="shared" si="156"/>
        <v>0</v>
      </c>
      <c r="DC52" s="15">
        <f t="shared" si="157"/>
        <v>0</v>
      </c>
      <c r="DD52" s="15">
        <f t="shared" si="158"/>
        <v>0</v>
      </c>
      <c r="DE52" s="15">
        <f t="shared" si="159"/>
        <v>0</v>
      </c>
      <c r="DF52" s="15">
        <f t="shared" si="160"/>
        <v>0</v>
      </c>
    </row>
    <row r="53" spans="1:110" ht="15" customHeight="1">
      <c r="A53" s="135"/>
      <c r="B53" s="134">
        <v>50</v>
      </c>
      <c r="C53" s="53"/>
      <c r="D53" s="54"/>
      <c r="E53" s="76">
        <v>90</v>
      </c>
      <c r="F53" s="76">
        <f t="shared" si="109"/>
        <v>90</v>
      </c>
      <c r="G53" s="54"/>
      <c r="H53" s="58"/>
      <c r="I53" s="58"/>
      <c r="J53" s="58"/>
      <c r="K53" s="58"/>
      <c r="L53" s="58"/>
      <c r="M53" s="56"/>
      <c r="N53" s="50"/>
      <c r="O53" s="50"/>
      <c r="P53" s="50"/>
      <c r="Q53" s="60"/>
      <c r="R53" s="58"/>
      <c r="S53" s="58"/>
      <c r="T53" s="58"/>
      <c r="U53" s="58"/>
      <c r="V53" s="58"/>
      <c r="W53" s="59"/>
      <c r="X53" s="50"/>
      <c r="Y53" s="50"/>
      <c r="Z53" s="50"/>
      <c r="AA53" s="60"/>
      <c r="AB53" s="58"/>
      <c r="AC53" s="58"/>
      <c r="AD53" s="58"/>
      <c r="AE53" s="58"/>
      <c r="AF53" s="58"/>
      <c r="AG53" s="58"/>
      <c r="AH53" s="58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8"/>
      <c r="AT53" s="58"/>
      <c r="AU53" s="58"/>
      <c r="AV53" s="11">
        <f t="shared" si="110"/>
        <v>0</v>
      </c>
      <c r="AW53" s="44">
        <f t="shared" si="161"/>
        <v>0</v>
      </c>
      <c r="AX53" s="90"/>
      <c r="AY53" s="91"/>
      <c r="AZ53" s="92"/>
      <c r="BA53" s="26">
        <f t="shared" si="55"/>
        <v>0</v>
      </c>
      <c r="BB53" s="30">
        <f t="shared" si="56"/>
        <v>0</v>
      </c>
      <c r="BC53" s="29"/>
      <c r="BD53" s="28"/>
      <c r="BE53" s="29"/>
      <c r="BF53" s="15">
        <f t="shared" si="111"/>
        <v>0</v>
      </c>
      <c r="BG53" s="15">
        <f t="shared" si="112"/>
        <v>0</v>
      </c>
      <c r="BH53" s="15">
        <f t="shared" si="113"/>
        <v>0</v>
      </c>
      <c r="BI53" s="15">
        <f t="shared" si="114"/>
        <v>0</v>
      </c>
      <c r="BJ53" s="15">
        <f t="shared" si="115"/>
        <v>0</v>
      </c>
      <c r="BK53" s="15">
        <f t="shared" si="116"/>
        <v>0</v>
      </c>
      <c r="BL53" s="15">
        <f t="shared" si="117"/>
        <v>0</v>
      </c>
      <c r="BM53" s="15">
        <f t="shared" si="118"/>
        <v>0</v>
      </c>
      <c r="BN53" s="15">
        <f t="shared" si="119"/>
        <v>0</v>
      </c>
      <c r="BO53" s="15">
        <f t="shared" si="120"/>
        <v>0</v>
      </c>
      <c r="BP53" s="15">
        <f t="shared" si="121"/>
        <v>0</v>
      </c>
      <c r="BQ53" s="15">
        <f t="shared" si="122"/>
        <v>0</v>
      </c>
      <c r="BR53" s="15">
        <f t="shared" si="123"/>
        <v>0</v>
      </c>
      <c r="BS53" s="15">
        <f t="shared" si="124"/>
        <v>0</v>
      </c>
      <c r="BT53" s="15">
        <f t="shared" si="125"/>
        <v>0</v>
      </c>
      <c r="BU53" s="15">
        <f t="shared" si="126"/>
        <v>0</v>
      </c>
      <c r="BV53" s="15">
        <f t="shared" si="127"/>
        <v>0</v>
      </c>
      <c r="BW53" s="13"/>
      <c r="BX53" s="15">
        <f t="shared" si="128"/>
        <v>0</v>
      </c>
      <c r="BY53" s="15">
        <f t="shared" si="129"/>
        <v>0</v>
      </c>
      <c r="BZ53" s="15">
        <f t="shared" si="130"/>
        <v>0</v>
      </c>
      <c r="CA53" s="15">
        <f t="shared" si="131"/>
        <v>0</v>
      </c>
      <c r="CB53" s="15">
        <f t="shared" si="132"/>
        <v>0</v>
      </c>
      <c r="CC53" s="15">
        <f t="shared" si="133"/>
        <v>0</v>
      </c>
      <c r="CD53" s="15">
        <f t="shared" si="134"/>
        <v>0</v>
      </c>
      <c r="CE53" s="15">
        <f t="shared" si="135"/>
        <v>0</v>
      </c>
      <c r="CF53" s="15">
        <f t="shared" si="136"/>
        <v>0</v>
      </c>
      <c r="CG53" s="13"/>
      <c r="CH53" s="16">
        <f t="shared" si="137"/>
        <v>0</v>
      </c>
      <c r="CI53" s="16">
        <f t="shared" si="138"/>
        <v>0</v>
      </c>
      <c r="CJ53" s="16">
        <f t="shared" si="139"/>
        <v>0</v>
      </c>
      <c r="CK53" s="16">
        <f t="shared" si="140"/>
        <v>0</v>
      </c>
      <c r="CL53" s="16">
        <f t="shared" si="141"/>
        <v>0</v>
      </c>
      <c r="CM53" s="16">
        <f t="shared" si="142"/>
        <v>0</v>
      </c>
      <c r="CN53" s="16">
        <f t="shared" si="143"/>
        <v>0</v>
      </c>
      <c r="CO53" s="16">
        <f t="shared" si="144"/>
        <v>0</v>
      </c>
      <c r="CP53" s="16">
        <f t="shared" si="145"/>
        <v>0</v>
      </c>
      <c r="CQ53" s="16">
        <f t="shared" si="146"/>
        <v>0</v>
      </c>
      <c r="CR53" s="16">
        <f t="shared" si="147"/>
        <v>0</v>
      </c>
      <c r="CS53" s="16">
        <f t="shared" si="148"/>
        <v>0</v>
      </c>
      <c r="CT53" s="16">
        <f t="shared" si="149"/>
        <v>0</v>
      </c>
      <c r="CU53" s="16">
        <f t="shared" si="150"/>
        <v>0</v>
      </c>
      <c r="CV53" s="16">
        <f t="shared" si="151"/>
        <v>0</v>
      </c>
      <c r="CW53" s="16">
        <f t="shared" si="152"/>
        <v>0</v>
      </c>
      <c r="CX53" s="14"/>
      <c r="CY53" s="15">
        <f t="shared" si="153"/>
        <v>0</v>
      </c>
      <c r="CZ53" s="15">
        <f t="shared" si="154"/>
        <v>0</v>
      </c>
      <c r="DA53" s="15">
        <f t="shared" si="155"/>
        <v>0</v>
      </c>
      <c r="DB53" s="15">
        <f t="shared" si="156"/>
        <v>0</v>
      </c>
      <c r="DC53" s="15">
        <f t="shared" si="157"/>
        <v>0</v>
      </c>
      <c r="DD53" s="15">
        <f t="shared" si="158"/>
        <v>0</v>
      </c>
      <c r="DE53" s="15">
        <f t="shared" si="159"/>
        <v>0</v>
      </c>
      <c r="DF53" s="15">
        <f t="shared" si="160"/>
        <v>0</v>
      </c>
    </row>
  </sheetData>
  <sortState ref="B4:AV17">
    <sortCondition descending="1" ref="AV17"/>
  </sortState>
  <mergeCells count="36">
    <mergeCell ref="CH2:CW2"/>
    <mergeCell ref="CY2:DF2"/>
    <mergeCell ref="AQ2:AR2"/>
    <mergeCell ref="AS2:AU2"/>
    <mergeCell ref="BF2:BV2"/>
    <mergeCell ref="BX2:CF2"/>
    <mergeCell ref="BB1:BB3"/>
    <mergeCell ref="BF1:DF1"/>
    <mergeCell ref="AQ1:AU1"/>
    <mergeCell ref="AV1:AW1"/>
    <mergeCell ref="AX1:AZ3"/>
    <mergeCell ref="BA1:BA3"/>
    <mergeCell ref="AV2:AV3"/>
    <mergeCell ref="AW2:AW3"/>
    <mergeCell ref="AB1:AF1"/>
    <mergeCell ref="AB2:AC2"/>
    <mergeCell ref="AD2:AF2"/>
    <mergeCell ref="H2:I2"/>
    <mergeCell ref="J2:L2"/>
    <mergeCell ref="M2:N2"/>
    <mergeCell ref="O2:Q2"/>
    <mergeCell ref="R2:S2"/>
    <mergeCell ref="AG1:AK1"/>
    <mergeCell ref="AL1:AP1"/>
    <mergeCell ref="AG2:AH2"/>
    <mergeCell ref="AI2:AK2"/>
    <mergeCell ref="AL2:AM2"/>
    <mergeCell ref="AN2:AP2"/>
    <mergeCell ref="A1:G2"/>
    <mergeCell ref="H1:L1"/>
    <mergeCell ref="M1:Q1"/>
    <mergeCell ref="R1:V1"/>
    <mergeCell ref="W1:AA1"/>
    <mergeCell ref="T2:V2"/>
    <mergeCell ref="W2:X2"/>
    <mergeCell ref="Y2:AA2"/>
  </mergeCells>
  <printOptions horizontalCentered="1" verticalCentered="1"/>
  <pageMargins left="0.25" right="0.25" top="0.75" bottom="0.75" header="0.3" footer="0.3"/>
  <pageSetup paperSize="9" scale="55" fitToHeight="0" orientation="landscape" r:id="rId1"/>
  <headerFooter alignWithMargins="0">
    <oddFooter>&amp;L&amp;1#&amp;"Calibri"&amp;6&amp;K737373BUSINESS DOCUMENT  This document is intended for business use and should be distributed to intended recipients only.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rgb="FFFF0000"/>
    <pageSetUpPr fitToPage="1"/>
  </sheetPr>
  <dimension ref="A1:DF53"/>
  <sheetViews>
    <sheetView zoomScale="120" zoomScaleNormal="120" workbookViewId="0">
      <pane xSplit="7" ySplit="2" topLeftCell="H3" activePane="bottomRight" state="frozen"/>
      <selection pane="topRight" activeCell="H1" sqref="H1"/>
      <selection pane="bottomLeft" activeCell="A3" sqref="A3"/>
      <selection pane="bottomRight" activeCell="A12" sqref="A12:XFD12"/>
    </sheetView>
  </sheetViews>
  <sheetFormatPr baseColWidth="10" defaultColWidth="8.83203125" defaultRowHeight="13"/>
  <cols>
    <col min="1" max="2" width="6.1640625" style="25" customWidth="1"/>
    <col min="3" max="3" width="27.6640625" style="25" customWidth="1"/>
    <col min="4" max="5" width="11" style="25" hidden="1" customWidth="1"/>
    <col min="6" max="6" width="11.6640625" style="25" hidden="1" customWidth="1"/>
    <col min="7" max="7" width="8.83203125" style="25" hidden="1" customWidth="1"/>
    <col min="8" max="9" width="6.6640625" style="25" customWidth="1"/>
    <col min="10" max="12" width="3.6640625" style="25" customWidth="1"/>
    <col min="13" max="14" width="6.6640625" style="25" customWidth="1"/>
    <col min="15" max="17" width="3.6640625" style="25" customWidth="1"/>
    <col min="18" max="19" width="6.6640625" style="25" customWidth="1"/>
    <col min="20" max="22" width="3.6640625" style="25" customWidth="1"/>
    <col min="23" max="24" width="6.6640625" style="25" customWidth="1"/>
    <col min="25" max="27" width="3.6640625" style="25" customWidth="1"/>
    <col min="28" max="29" width="6.6640625" style="25" customWidth="1"/>
    <col min="30" max="32" width="3.6640625" style="25" customWidth="1"/>
    <col min="33" max="34" width="6.6640625" style="25" customWidth="1"/>
    <col min="35" max="37" width="3.6640625" style="25" customWidth="1"/>
    <col min="38" max="39" width="6.6640625" style="25" customWidth="1"/>
    <col min="40" max="42" width="3.6640625" style="25" customWidth="1"/>
    <col min="43" max="44" width="6.6640625" style="25" customWidth="1"/>
    <col min="45" max="47" width="3.6640625" style="25" customWidth="1"/>
    <col min="48" max="48" width="15.6640625" style="25" customWidth="1"/>
    <col min="49" max="49" width="10.6640625" style="25" customWidth="1"/>
    <col min="50" max="52" width="5.6640625" style="25" customWidth="1"/>
    <col min="53" max="54" width="14.5" style="25" customWidth="1"/>
    <col min="55" max="57" width="5.6640625" style="25" customWidth="1"/>
    <col min="58" max="73" width="5.6640625" style="32" customWidth="1"/>
    <col min="74" max="74" width="14.1640625" style="32" customWidth="1"/>
    <col min="75" max="83" width="5.6640625" style="32" customWidth="1"/>
    <col min="84" max="84" width="14" style="32" bestFit="1" customWidth="1"/>
    <col min="85" max="85" width="5.6640625" style="32" customWidth="1"/>
    <col min="86" max="89" width="5.6640625" style="25" customWidth="1"/>
    <col min="90" max="105" width="5.6640625" style="31" customWidth="1"/>
    <col min="106" max="116" width="5.6640625" style="25" customWidth="1"/>
    <col min="117" max="16384" width="8.83203125" style="25"/>
  </cols>
  <sheetData>
    <row r="1" spans="1:110" ht="43.5" customHeight="1">
      <c r="A1" s="195" t="s">
        <v>87</v>
      </c>
      <c r="B1" s="196"/>
      <c r="C1" s="196"/>
      <c r="D1" s="196"/>
      <c r="E1" s="196"/>
      <c r="F1" s="196"/>
      <c r="G1" s="197"/>
      <c r="H1" s="201" t="s">
        <v>88</v>
      </c>
      <c r="I1" s="202"/>
      <c r="J1" s="202"/>
      <c r="K1" s="202"/>
      <c r="L1" s="203"/>
      <c r="M1" s="201" t="s">
        <v>89</v>
      </c>
      <c r="N1" s="202"/>
      <c r="O1" s="202"/>
      <c r="P1" s="202"/>
      <c r="Q1" s="203"/>
      <c r="R1" s="201" t="s">
        <v>90</v>
      </c>
      <c r="S1" s="202"/>
      <c r="T1" s="202"/>
      <c r="U1" s="202"/>
      <c r="V1" s="203"/>
      <c r="W1" s="201" t="s">
        <v>91</v>
      </c>
      <c r="X1" s="202"/>
      <c r="Y1" s="202"/>
      <c r="Z1" s="202"/>
      <c r="AA1" s="203"/>
      <c r="AB1" s="201" t="s">
        <v>367</v>
      </c>
      <c r="AC1" s="202"/>
      <c r="AD1" s="202"/>
      <c r="AE1" s="202"/>
      <c r="AF1" s="203"/>
      <c r="AG1" s="201" t="s">
        <v>368</v>
      </c>
      <c r="AH1" s="202"/>
      <c r="AI1" s="202"/>
      <c r="AJ1" s="202"/>
      <c r="AK1" s="203"/>
      <c r="AL1" s="201" t="s">
        <v>402</v>
      </c>
      <c r="AM1" s="210"/>
      <c r="AN1" s="210"/>
      <c r="AO1" s="210"/>
      <c r="AP1" s="211"/>
      <c r="AQ1" s="201" t="s">
        <v>403</v>
      </c>
      <c r="AR1" s="210"/>
      <c r="AS1" s="210"/>
      <c r="AT1" s="210"/>
      <c r="AU1" s="211"/>
      <c r="AV1" s="195" t="s">
        <v>78</v>
      </c>
      <c r="AW1" s="197"/>
      <c r="AX1" s="221"/>
      <c r="AY1" s="222"/>
      <c r="AZ1" s="223"/>
      <c r="BA1" s="217" t="s">
        <v>8</v>
      </c>
      <c r="BB1" s="217" t="s">
        <v>0</v>
      </c>
      <c r="BC1" s="23"/>
      <c r="BD1" s="24"/>
      <c r="BE1" s="23"/>
      <c r="BF1" s="220"/>
      <c r="BG1" s="220"/>
      <c r="BH1" s="220"/>
      <c r="BI1" s="220"/>
      <c r="BJ1" s="220"/>
      <c r="BK1" s="220"/>
      <c r="BL1" s="220"/>
      <c r="BM1" s="220"/>
      <c r="BN1" s="220"/>
      <c r="BO1" s="220"/>
      <c r="BP1" s="220"/>
      <c r="BQ1" s="220"/>
      <c r="BR1" s="220"/>
      <c r="BS1" s="220"/>
      <c r="BT1" s="220"/>
      <c r="BU1" s="220"/>
      <c r="BV1" s="220"/>
      <c r="BW1" s="220"/>
      <c r="BX1" s="220"/>
      <c r="BY1" s="220"/>
      <c r="BZ1" s="220"/>
      <c r="CA1" s="220"/>
      <c r="CB1" s="220"/>
      <c r="CC1" s="220"/>
      <c r="CD1" s="220"/>
      <c r="CE1" s="220"/>
      <c r="CF1" s="220"/>
      <c r="CG1" s="220"/>
      <c r="CH1" s="220"/>
      <c r="CI1" s="220"/>
      <c r="CJ1" s="220"/>
      <c r="CK1" s="220"/>
      <c r="CL1" s="220"/>
      <c r="CM1" s="220"/>
      <c r="CN1" s="220"/>
      <c r="CO1" s="220"/>
      <c r="CP1" s="220"/>
      <c r="CQ1" s="220"/>
      <c r="CR1" s="220"/>
      <c r="CS1" s="220"/>
      <c r="CT1" s="220"/>
      <c r="CU1" s="220"/>
      <c r="CV1" s="220"/>
      <c r="CW1" s="220"/>
      <c r="CX1" s="220"/>
      <c r="CY1" s="220"/>
      <c r="CZ1" s="220"/>
      <c r="DA1" s="220"/>
      <c r="DB1" s="220"/>
      <c r="DC1" s="220"/>
      <c r="DD1" s="220"/>
      <c r="DE1" s="220"/>
      <c r="DF1" s="220"/>
    </row>
    <row r="2" spans="1:110" ht="15" customHeight="1">
      <c r="A2" s="198"/>
      <c r="B2" s="199"/>
      <c r="C2" s="199"/>
      <c r="D2" s="199"/>
      <c r="E2" s="199"/>
      <c r="F2" s="199"/>
      <c r="G2" s="200"/>
      <c r="H2" s="207" t="s">
        <v>1</v>
      </c>
      <c r="I2" s="208"/>
      <c r="J2" s="207" t="s">
        <v>2</v>
      </c>
      <c r="K2" s="209"/>
      <c r="L2" s="208"/>
      <c r="M2" s="207" t="s">
        <v>1</v>
      </c>
      <c r="N2" s="208"/>
      <c r="O2" s="207" t="s">
        <v>2</v>
      </c>
      <c r="P2" s="209"/>
      <c r="Q2" s="208"/>
      <c r="R2" s="204" t="s">
        <v>1</v>
      </c>
      <c r="S2" s="206"/>
      <c r="T2" s="204" t="s">
        <v>2</v>
      </c>
      <c r="U2" s="205"/>
      <c r="V2" s="206"/>
      <c r="W2" s="207" t="s">
        <v>1</v>
      </c>
      <c r="X2" s="208"/>
      <c r="Y2" s="207" t="s">
        <v>2</v>
      </c>
      <c r="Z2" s="209"/>
      <c r="AA2" s="208"/>
      <c r="AB2" s="207" t="s">
        <v>1</v>
      </c>
      <c r="AC2" s="208"/>
      <c r="AD2" s="207" t="s">
        <v>2</v>
      </c>
      <c r="AE2" s="209"/>
      <c r="AF2" s="208"/>
      <c r="AG2" s="207" t="s">
        <v>1</v>
      </c>
      <c r="AH2" s="208"/>
      <c r="AI2" s="207" t="s">
        <v>2</v>
      </c>
      <c r="AJ2" s="209"/>
      <c r="AK2" s="208"/>
      <c r="AL2" s="207" t="s">
        <v>1</v>
      </c>
      <c r="AM2" s="208"/>
      <c r="AN2" s="207" t="s">
        <v>2</v>
      </c>
      <c r="AO2" s="209"/>
      <c r="AP2" s="208"/>
      <c r="AQ2" s="207" t="s">
        <v>1</v>
      </c>
      <c r="AR2" s="208"/>
      <c r="AS2" s="207" t="s">
        <v>2</v>
      </c>
      <c r="AT2" s="209"/>
      <c r="AU2" s="208"/>
      <c r="AV2" s="228" t="s">
        <v>9</v>
      </c>
      <c r="AW2" s="228" t="s">
        <v>3</v>
      </c>
      <c r="AX2" s="224"/>
      <c r="AY2" s="224"/>
      <c r="AZ2" s="225"/>
      <c r="BA2" s="218"/>
      <c r="BB2" s="218"/>
      <c r="BC2" s="24"/>
      <c r="BD2" s="23"/>
      <c r="BE2" s="24"/>
      <c r="BF2" s="216"/>
      <c r="BG2" s="216"/>
      <c r="BH2" s="216"/>
      <c r="BI2" s="216"/>
      <c r="BJ2" s="216"/>
      <c r="BK2" s="216"/>
      <c r="BL2" s="216"/>
      <c r="BM2" s="216"/>
      <c r="BN2" s="216"/>
      <c r="BO2" s="216"/>
      <c r="BP2" s="216"/>
      <c r="BQ2" s="216"/>
      <c r="BR2" s="216"/>
      <c r="BS2" s="216"/>
      <c r="BT2" s="216"/>
      <c r="BU2" s="216"/>
      <c r="BV2" s="216"/>
      <c r="BW2" s="13"/>
      <c r="BX2" s="216"/>
      <c r="BY2" s="216"/>
      <c r="BZ2" s="216"/>
      <c r="CA2" s="216"/>
      <c r="CB2" s="216"/>
      <c r="CC2" s="216"/>
      <c r="CD2" s="216"/>
      <c r="CE2" s="216"/>
      <c r="CF2" s="216"/>
      <c r="CG2" s="13"/>
      <c r="CH2" s="215" t="s">
        <v>67</v>
      </c>
      <c r="CI2" s="215"/>
      <c r="CJ2" s="215"/>
      <c r="CK2" s="215"/>
      <c r="CL2" s="215"/>
      <c r="CM2" s="215"/>
      <c r="CN2" s="215"/>
      <c r="CO2" s="215"/>
      <c r="CP2" s="215"/>
      <c r="CQ2" s="215"/>
      <c r="CR2" s="215"/>
      <c r="CS2" s="215"/>
      <c r="CT2" s="215"/>
      <c r="CU2" s="215"/>
      <c r="CV2" s="215"/>
      <c r="CW2" s="215"/>
      <c r="CX2" s="14"/>
      <c r="CY2" s="215" t="s">
        <v>76</v>
      </c>
      <c r="CZ2" s="215"/>
      <c r="DA2" s="215"/>
      <c r="DB2" s="215"/>
      <c r="DC2" s="215"/>
      <c r="DD2" s="215"/>
      <c r="DE2" s="215"/>
      <c r="DF2" s="215"/>
    </row>
    <row r="3" spans="1:110" ht="29.25" customHeight="1">
      <c r="A3" s="94" t="s">
        <v>340</v>
      </c>
      <c r="B3" s="94" t="s">
        <v>341</v>
      </c>
      <c r="C3" s="95" t="s">
        <v>45</v>
      </c>
      <c r="D3" s="96" t="s">
        <v>10</v>
      </c>
      <c r="E3" s="75" t="s">
        <v>82</v>
      </c>
      <c r="F3" s="75" t="s">
        <v>81</v>
      </c>
      <c r="G3" s="75" t="s">
        <v>80</v>
      </c>
      <c r="H3" s="97" t="s">
        <v>11</v>
      </c>
      <c r="I3" s="97" t="s">
        <v>12</v>
      </c>
      <c r="J3" s="97" t="s">
        <v>50</v>
      </c>
      <c r="K3" s="97" t="s">
        <v>51</v>
      </c>
      <c r="L3" s="97" t="s">
        <v>52</v>
      </c>
      <c r="M3" s="97" t="s">
        <v>11</v>
      </c>
      <c r="N3" s="97" t="s">
        <v>12</v>
      </c>
      <c r="O3" s="97" t="s">
        <v>50</v>
      </c>
      <c r="P3" s="97" t="s">
        <v>51</v>
      </c>
      <c r="Q3" s="97" t="s">
        <v>52</v>
      </c>
      <c r="R3" s="98" t="s">
        <v>11</v>
      </c>
      <c r="S3" s="98" t="s">
        <v>12</v>
      </c>
      <c r="T3" s="98" t="s">
        <v>50</v>
      </c>
      <c r="U3" s="98" t="s">
        <v>51</v>
      </c>
      <c r="V3" s="98" t="s">
        <v>52</v>
      </c>
      <c r="W3" s="97" t="s">
        <v>11</v>
      </c>
      <c r="X3" s="97" t="s">
        <v>12</v>
      </c>
      <c r="Y3" s="97" t="s">
        <v>50</v>
      </c>
      <c r="Z3" s="97" t="s">
        <v>51</v>
      </c>
      <c r="AA3" s="97" t="s">
        <v>52</v>
      </c>
      <c r="AB3" s="97" t="s">
        <v>11</v>
      </c>
      <c r="AC3" s="97" t="s">
        <v>12</v>
      </c>
      <c r="AD3" s="97" t="s">
        <v>50</v>
      </c>
      <c r="AE3" s="97" t="s">
        <v>51</v>
      </c>
      <c r="AF3" s="97" t="s">
        <v>52</v>
      </c>
      <c r="AG3" s="97" t="s">
        <v>11</v>
      </c>
      <c r="AH3" s="97" t="s">
        <v>12</v>
      </c>
      <c r="AI3" s="97" t="s">
        <v>50</v>
      </c>
      <c r="AJ3" s="97" t="s">
        <v>51</v>
      </c>
      <c r="AK3" s="97" t="s">
        <v>52</v>
      </c>
      <c r="AL3" s="97" t="s">
        <v>11</v>
      </c>
      <c r="AM3" s="97" t="s">
        <v>12</v>
      </c>
      <c r="AN3" s="97" t="s">
        <v>50</v>
      </c>
      <c r="AO3" s="97" t="s">
        <v>51</v>
      </c>
      <c r="AP3" s="97" t="s">
        <v>52</v>
      </c>
      <c r="AQ3" s="97" t="s">
        <v>11</v>
      </c>
      <c r="AR3" s="97" t="s">
        <v>12</v>
      </c>
      <c r="AS3" s="97" t="s">
        <v>50</v>
      </c>
      <c r="AT3" s="97" t="s">
        <v>51</v>
      </c>
      <c r="AU3" s="97" t="s">
        <v>52</v>
      </c>
      <c r="AV3" s="229"/>
      <c r="AW3" s="230"/>
      <c r="AX3" s="226"/>
      <c r="AY3" s="226"/>
      <c r="AZ3" s="227"/>
      <c r="BA3" s="219"/>
      <c r="BB3" s="219"/>
      <c r="BC3" s="23"/>
      <c r="BD3" s="24"/>
      <c r="BE3" s="23"/>
      <c r="BF3" s="12" t="s">
        <v>51</v>
      </c>
      <c r="BG3" s="12" t="s">
        <v>52</v>
      </c>
      <c r="BH3" s="12" t="s">
        <v>53</v>
      </c>
      <c r="BI3" s="12" t="s">
        <v>54</v>
      </c>
      <c r="BJ3" s="12" t="s">
        <v>55</v>
      </c>
      <c r="BK3" s="12" t="s">
        <v>56</v>
      </c>
      <c r="BL3" s="12" t="s">
        <v>57</v>
      </c>
      <c r="BM3" s="12" t="s">
        <v>58</v>
      </c>
      <c r="BN3" s="12" t="s">
        <v>59</v>
      </c>
      <c r="BO3" s="12" t="s">
        <v>60</v>
      </c>
      <c r="BP3" s="12" t="s">
        <v>61</v>
      </c>
      <c r="BQ3" s="12" t="s">
        <v>62</v>
      </c>
      <c r="BR3" s="12" t="s">
        <v>63</v>
      </c>
      <c r="BS3" s="12" t="s">
        <v>64</v>
      </c>
      <c r="BT3" s="12" t="s">
        <v>65</v>
      </c>
      <c r="BU3" s="12" t="s">
        <v>66</v>
      </c>
      <c r="BV3" s="8" t="s">
        <v>48</v>
      </c>
      <c r="BW3" s="13"/>
      <c r="BX3" s="12" t="s">
        <v>68</v>
      </c>
      <c r="BY3" s="12" t="s">
        <v>69</v>
      </c>
      <c r="BZ3" s="12" t="s">
        <v>70</v>
      </c>
      <c r="CA3" s="12" t="s">
        <v>71</v>
      </c>
      <c r="CB3" s="12" t="s">
        <v>72</v>
      </c>
      <c r="CC3" s="12" t="s">
        <v>73</v>
      </c>
      <c r="CD3" s="12" t="s">
        <v>74</v>
      </c>
      <c r="CE3" s="12" t="s">
        <v>75</v>
      </c>
      <c r="CF3" s="8" t="s">
        <v>49</v>
      </c>
      <c r="CG3" s="13"/>
      <c r="CH3" s="8">
        <v>1</v>
      </c>
      <c r="CI3" s="8">
        <v>2</v>
      </c>
      <c r="CJ3" s="8">
        <v>3</v>
      </c>
      <c r="CK3" s="8">
        <v>4</v>
      </c>
      <c r="CL3" s="8">
        <v>5</v>
      </c>
      <c r="CM3" s="8">
        <v>6</v>
      </c>
      <c r="CN3" s="8">
        <v>7</v>
      </c>
      <c r="CO3" s="8">
        <v>8</v>
      </c>
      <c r="CP3" s="8">
        <v>9</v>
      </c>
      <c r="CQ3" s="8">
        <v>10</v>
      </c>
      <c r="CR3" s="8">
        <v>11</v>
      </c>
      <c r="CS3" s="8">
        <v>12</v>
      </c>
      <c r="CT3" s="8">
        <v>13</v>
      </c>
      <c r="CU3" s="8">
        <v>14</v>
      </c>
      <c r="CV3" s="8">
        <v>15</v>
      </c>
      <c r="CW3" s="8">
        <v>16</v>
      </c>
      <c r="CX3" s="14"/>
      <c r="CY3" s="8">
        <v>1</v>
      </c>
      <c r="CZ3" s="8">
        <v>2</v>
      </c>
      <c r="DA3" s="8">
        <v>3</v>
      </c>
      <c r="DB3" s="8">
        <v>4</v>
      </c>
      <c r="DC3" s="8">
        <v>5</v>
      </c>
      <c r="DD3" s="8">
        <v>6</v>
      </c>
      <c r="DE3" s="8">
        <v>7</v>
      </c>
      <c r="DF3" s="8">
        <v>8</v>
      </c>
    </row>
    <row r="4" spans="1:110" ht="15" customHeight="1">
      <c r="A4" s="108">
        <v>1</v>
      </c>
      <c r="B4" s="108">
        <v>1</v>
      </c>
      <c r="C4" s="81" t="s">
        <v>172</v>
      </c>
      <c r="D4" s="65"/>
      <c r="E4" s="76">
        <v>80</v>
      </c>
      <c r="F4" s="76">
        <v>85</v>
      </c>
      <c r="G4" s="99"/>
      <c r="H4" s="58">
        <v>75</v>
      </c>
      <c r="I4" s="58">
        <v>33</v>
      </c>
      <c r="J4" s="58">
        <v>3</v>
      </c>
      <c r="K4" s="58">
        <v>3</v>
      </c>
      <c r="L4" s="58"/>
      <c r="M4" s="57">
        <v>67</v>
      </c>
      <c r="N4" s="58">
        <v>75</v>
      </c>
      <c r="O4" s="58"/>
      <c r="P4" s="58">
        <v>3</v>
      </c>
      <c r="Q4" s="58">
        <v>3</v>
      </c>
      <c r="R4" s="57">
        <v>67</v>
      </c>
      <c r="S4" s="58">
        <v>67</v>
      </c>
      <c r="T4" s="58"/>
      <c r="U4" s="58"/>
      <c r="V4" s="58">
        <v>3</v>
      </c>
      <c r="W4" s="137"/>
      <c r="X4" s="137"/>
      <c r="Y4" s="137"/>
      <c r="Z4" s="137"/>
      <c r="AA4" s="137"/>
      <c r="AB4" s="57">
        <v>54</v>
      </c>
      <c r="AC4" s="58">
        <v>75</v>
      </c>
      <c r="AD4" s="58"/>
      <c r="AE4" s="58"/>
      <c r="AF4" s="58">
        <v>3</v>
      </c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57">
        <v>75</v>
      </c>
      <c r="AR4" s="58">
        <v>42</v>
      </c>
      <c r="AS4" s="58"/>
      <c r="AT4" s="58">
        <v>3</v>
      </c>
      <c r="AU4" s="58"/>
      <c r="AV4" s="11">
        <f t="shared" ref="AV4:AV22" si="0">SUM(BA4+BB4)</f>
        <v>618</v>
      </c>
      <c r="AW4" s="101"/>
      <c r="AX4" s="82"/>
      <c r="AY4" s="83"/>
      <c r="AZ4" s="84"/>
      <c r="BA4" s="26">
        <f>SUM(CH4:CP4)</f>
        <v>597</v>
      </c>
      <c r="BB4" s="27">
        <f>SUM(CY4:DC4)</f>
        <v>21</v>
      </c>
      <c r="BC4" s="28"/>
      <c r="BD4" s="29"/>
      <c r="BE4" s="28"/>
      <c r="BF4" s="15">
        <f t="shared" ref="BF4:BF35" si="1">H4</f>
        <v>75</v>
      </c>
      <c r="BG4" s="15">
        <f t="shared" ref="BG4:BG35" si="2">I4</f>
        <v>33</v>
      </c>
      <c r="BH4" s="15">
        <f t="shared" ref="BH4:BH35" si="3">M4</f>
        <v>67</v>
      </c>
      <c r="BI4" s="15">
        <f t="shared" ref="BI4:BI35" si="4">N4</f>
        <v>75</v>
      </c>
      <c r="BJ4" s="15">
        <f t="shared" ref="BJ4:BJ35" si="5">R4</f>
        <v>67</v>
      </c>
      <c r="BK4" s="15">
        <f t="shared" ref="BK4:BK35" si="6">S4</f>
        <v>67</v>
      </c>
      <c r="BL4" s="15">
        <f t="shared" ref="BL4:BL35" si="7">W4</f>
        <v>0</v>
      </c>
      <c r="BM4" s="15">
        <f t="shared" ref="BM4:BM35" si="8">X4</f>
        <v>0</v>
      </c>
      <c r="BN4" s="15">
        <f t="shared" ref="BN4:BN35" si="9">AB4</f>
        <v>54</v>
      </c>
      <c r="BO4" s="15">
        <f t="shared" ref="BO4:BO35" si="10">AC4</f>
        <v>75</v>
      </c>
      <c r="BP4" s="15">
        <f t="shared" ref="BP4:BP35" si="11">AG4</f>
        <v>0</v>
      </c>
      <c r="BQ4" s="15">
        <f t="shared" ref="BQ4:BQ35" si="12">AH4</f>
        <v>0</v>
      </c>
      <c r="BR4" s="15">
        <f t="shared" ref="BR4:BR35" si="13">AL4</f>
        <v>0</v>
      </c>
      <c r="BS4" s="15">
        <f t="shared" ref="BS4:BS35" si="14">AM4</f>
        <v>0</v>
      </c>
      <c r="BT4" s="15">
        <f t="shared" ref="BT4:BT35" si="15">AQ4</f>
        <v>75</v>
      </c>
      <c r="BU4" s="15">
        <f t="shared" ref="BU4:BU35" si="16">AR4</f>
        <v>42</v>
      </c>
      <c r="BV4" s="15">
        <f t="shared" ref="BV4:BV35" si="17">SUM(BF4:BU4)</f>
        <v>630</v>
      </c>
      <c r="BW4" s="13"/>
      <c r="BX4" s="15">
        <f t="shared" ref="BX4:BX35" si="18">SUM(J4:L4)</f>
        <v>6</v>
      </c>
      <c r="BY4" s="15">
        <f t="shared" ref="BY4:BY35" si="19">SUM(O4:Q4)</f>
        <v>6</v>
      </c>
      <c r="BZ4" s="15">
        <f t="shared" ref="BZ4:BZ35" si="20">SUM(T4:V4)</f>
        <v>3</v>
      </c>
      <c r="CA4" s="15">
        <f t="shared" ref="CA4:CA35" si="21">SUM(Y4:AA4)</f>
        <v>0</v>
      </c>
      <c r="CB4" s="15">
        <f t="shared" ref="CB4:CB35" si="22">SUM(AD4:AF4)</f>
        <v>3</v>
      </c>
      <c r="CC4" s="15">
        <f t="shared" ref="CC4:CC35" si="23">SUM(AI4:AK4)</f>
        <v>0</v>
      </c>
      <c r="CD4" s="15">
        <f t="shared" ref="CD4:CD35" si="24">SUM(AN4:AP4)</f>
        <v>0</v>
      </c>
      <c r="CE4" s="15">
        <f t="shared" ref="CE4:CE35" si="25">SUM(AS4:AU4)</f>
        <v>3</v>
      </c>
      <c r="CF4" s="15">
        <f t="shared" ref="CF4:CF35" si="26">SUM(BX4:CE4)</f>
        <v>21</v>
      </c>
      <c r="CG4" s="13"/>
      <c r="CH4" s="16">
        <f t="shared" ref="CH4:CH35" si="27">LARGE((BF4:BU4),1)</f>
        <v>75</v>
      </c>
      <c r="CI4" s="16">
        <f t="shared" ref="CI4:CI35" si="28">LARGE((BF4:BU4),2)</f>
        <v>75</v>
      </c>
      <c r="CJ4" s="16">
        <f t="shared" ref="CJ4:CJ35" si="29">LARGE((BF4:BU4),3)</f>
        <v>75</v>
      </c>
      <c r="CK4" s="16">
        <f t="shared" ref="CK4:CK35" si="30">LARGE((BF4:BU4),4)</f>
        <v>75</v>
      </c>
      <c r="CL4" s="16">
        <f t="shared" ref="CL4:CL35" si="31">LARGE((BF4:BU4),5)</f>
        <v>67</v>
      </c>
      <c r="CM4" s="16">
        <f t="shared" ref="CM4:CM35" si="32">LARGE((BF4:BU4),6)</f>
        <v>67</v>
      </c>
      <c r="CN4" s="16">
        <f t="shared" ref="CN4:CN35" si="33">LARGE((BF4:BU4),7)</f>
        <v>67</v>
      </c>
      <c r="CO4" s="16">
        <f t="shared" ref="CO4:CO35" si="34">LARGE((BF4:BU4),8)</f>
        <v>54</v>
      </c>
      <c r="CP4" s="16">
        <f t="shared" ref="CP4:CP35" si="35">LARGE((BF4:BU4),9)</f>
        <v>42</v>
      </c>
      <c r="CQ4" s="16">
        <f t="shared" ref="CQ4:CQ35" si="36">LARGE((BF4:BU4),10)</f>
        <v>33</v>
      </c>
      <c r="CR4" s="16">
        <f t="shared" ref="CR4:CR35" si="37">LARGE((BF4:BU4),11)</f>
        <v>0</v>
      </c>
      <c r="CS4" s="16">
        <f t="shared" ref="CS4:CS35" si="38">LARGE((BF4:BU4),12)</f>
        <v>0</v>
      </c>
      <c r="CT4" s="16">
        <f t="shared" ref="CT4:CT35" si="39">LARGE((BF4:BU4),13)</f>
        <v>0</v>
      </c>
      <c r="CU4" s="16">
        <f t="shared" ref="CU4:CU35" si="40">LARGE((BF4:BU4),14)</f>
        <v>0</v>
      </c>
      <c r="CV4" s="16">
        <f t="shared" ref="CV4:CV35" si="41">LARGE((BF4:BU4),15)</f>
        <v>0</v>
      </c>
      <c r="CW4" s="16">
        <f t="shared" ref="CW4:CW35" si="42">LARGE((BF4:BU4),16)</f>
        <v>0</v>
      </c>
      <c r="CX4" s="14"/>
      <c r="CY4" s="15">
        <f t="shared" ref="CY4:CY35" si="43">LARGE((BX4:CE4),1)</f>
        <v>6</v>
      </c>
      <c r="CZ4" s="15">
        <f t="shared" ref="CZ4:CZ35" si="44">LARGE((BX4:CE4),2)</f>
        <v>6</v>
      </c>
      <c r="DA4" s="15">
        <f t="shared" ref="DA4:DA35" si="45">LARGE((BX4:CE4),3)</f>
        <v>3</v>
      </c>
      <c r="DB4" s="15">
        <f t="shared" ref="DB4:DB35" si="46">LARGE((BX4:CE4),4)</f>
        <v>3</v>
      </c>
      <c r="DC4" s="15">
        <f t="shared" ref="DC4:DC35" si="47">LARGE((BX4:CE4),5)</f>
        <v>3</v>
      </c>
      <c r="DD4" s="15">
        <f t="shared" ref="DD4:DD35" si="48">LARGE((BX4:CE4),6)</f>
        <v>0</v>
      </c>
      <c r="DE4" s="15">
        <f t="shared" ref="DE4:DE35" si="49">LARGE((BX4:CE4),7)</f>
        <v>0</v>
      </c>
      <c r="DF4" s="15">
        <f t="shared" ref="DF4:DF35" si="50">LARGE((BX4:CE4),8)</f>
        <v>0</v>
      </c>
    </row>
    <row r="5" spans="1:110" ht="15" customHeight="1">
      <c r="A5" s="108">
        <v>2</v>
      </c>
      <c r="B5" s="108">
        <v>2</v>
      </c>
      <c r="C5" s="69" t="s">
        <v>177</v>
      </c>
      <c r="D5" s="65"/>
      <c r="E5" s="76">
        <v>80</v>
      </c>
      <c r="F5" s="76">
        <v>82.5</v>
      </c>
      <c r="G5" s="107"/>
      <c r="H5" s="58">
        <v>45</v>
      </c>
      <c r="I5" s="58">
        <v>42</v>
      </c>
      <c r="J5" s="58"/>
      <c r="K5" s="58"/>
      <c r="L5" s="58"/>
      <c r="M5" s="57">
        <v>36</v>
      </c>
      <c r="N5" s="58">
        <v>42</v>
      </c>
      <c r="O5" s="58"/>
      <c r="P5" s="58"/>
      <c r="Q5" s="58"/>
      <c r="R5" s="57">
        <v>60</v>
      </c>
      <c r="S5" s="58">
        <v>75</v>
      </c>
      <c r="T5" s="58"/>
      <c r="U5" s="58"/>
      <c r="V5" s="58"/>
      <c r="W5" s="57">
        <v>60</v>
      </c>
      <c r="X5" s="58">
        <v>60</v>
      </c>
      <c r="Y5" s="58"/>
      <c r="Z5" s="58"/>
      <c r="AA5" s="58"/>
      <c r="AB5" s="57">
        <v>67</v>
      </c>
      <c r="AC5" s="58">
        <v>49</v>
      </c>
      <c r="AD5" s="58">
        <v>3</v>
      </c>
      <c r="AE5" s="58"/>
      <c r="AF5" s="58"/>
      <c r="AG5" s="137"/>
      <c r="AH5" s="137"/>
      <c r="AI5" s="137"/>
      <c r="AJ5" s="137"/>
      <c r="AK5" s="137"/>
      <c r="AL5" s="137"/>
      <c r="AM5" s="137"/>
      <c r="AN5" s="137"/>
      <c r="AO5" s="137"/>
      <c r="AP5" s="137"/>
      <c r="AQ5" s="137"/>
      <c r="AR5" s="137"/>
      <c r="AS5" s="137"/>
      <c r="AT5" s="137"/>
      <c r="AU5" s="137"/>
      <c r="AV5" s="11">
        <f t="shared" si="0"/>
        <v>503</v>
      </c>
      <c r="AW5" s="101">
        <f t="shared" ref="AW5:AW36" si="51">(AV4-AV5)</f>
        <v>115</v>
      </c>
      <c r="AX5" s="85"/>
      <c r="AY5" s="86"/>
      <c r="AZ5" s="87"/>
      <c r="BA5" s="26">
        <f t="shared" ref="BA5:BA53" si="52">SUM(CH5:CP5)</f>
        <v>500</v>
      </c>
      <c r="BB5" s="30">
        <f t="shared" ref="BB5:BB53" si="53">SUM(CY5:DC5)</f>
        <v>3</v>
      </c>
      <c r="BC5" s="29"/>
      <c r="BD5" s="28"/>
      <c r="BE5" s="29"/>
      <c r="BF5" s="15">
        <f t="shared" si="1"/>
        <v>45</v>
      </c>
      <c r="BG5" s="15">
        <f t="shared" si="2"/>
        <v>42</v>
      </c>
      <c r="BH5" s="15">
        <f t="shared" si="3"/>
        <v>36</v>
      </c>
      <c r="BI5" s="15">
        <f t="shared" si="4"/>
        <v>42</v>
      </c>
      <c r="BJ5" s="15">
        <f t="shared" si="5"/>
        <v>60</v>
      </c>
      <c r="BK5" s="15">
        <f t="shared" si="6"/>
        <v>75</v>
      </c>
      <c r="BL5" s="15">
        <f t="shared" si="7"/>
        <v>60</v>
      </c>
      <c r="BM5" s="15">
        <f t="shared" si="8"/>
        <v>60</v>
      </c>
      <c r="BN5" s="15">
        <f t="shared" si="9"/>
        <v>67</v>
      </c>
      <c r="BO5" s="15">
        <f t="shared" si="10"/>
        <v>49</v>
      </c>
      <c r="BP5" s="15">
        <f t="shared" si="11"/>
        <v>0</v>
      </c>
      <c r="BQ5" s="15">
        <f t="shared" si="12"/>
        <v>0</v>
      </c>
      <c r="BR5" s="15">
        <f t="shared" si="13"/>
        <v>0</v>
      </c>
      <c r="BS5" s="15">
        <f t="shared" si="14"/>
        <v>0</v>
      </c>
      <c r="BT5" s="15">
        <f t="shared" si="15"/>
        <v>0</v>
      </c>
      <c r="BU5" s="15">
        <f t="shared" si="16"/>
        <v>0</v>
      </c>
      <c r="BV5" s="15">
        <f t="shared" si="17"/>
        <v>536</v>
      </c>
      <c r="BW5" s="13"/>
      <c r="BX5" s="15">
        <f t="shared" si="18"/>
        <v>0</v>
      </c>
      <c r="BY5" s="15">
        <f t="shared" si="19"/>
        <v>0</v>
      </c>
      <c r="BZ5" s="15">
        <f t="shared" si="20"/>
        <v>0</v>
      </c>
      <c r="CA5" s="15">
        <f t="shared" si="21"/>
        <v>0</v>
      </c>
      <c r="CB5" s="15">
        <f t="shared" si="22"/>
        <v>3</v>
      </c>
      <c r="CC5" s="15">
        <f t="shared" si="23"/>
        <v>0</v>
      </c>
      <c r="CD5" s="15">
        <f t="shared" si="24"/>
        <v>0</v>
      </c>
      <c r="CE5" s="15">
        <f t="shared" si="25"/>
        <v>0</v>
      </c>
      <c r="CF5" s="15">
        <f t="shared" si="26"/>
        <v>3</v>
      </c>
      <c r="CG5" s="13"/>
      <c r="CH5" s="16">
        <f t="shared" si="27"/>
        <v>75</v>
      </c>
      <c r="CI5" s="16">
        <f t="shared" si="28"/>
        <v>67</v>
      </c>
      <c r="CJ5" s="16">
        <f t="shared" si="29"/>
        <v>60</v>
      </c>
      <c r="CK5" s="16">
        <f t="shared" si="30"/>
        <v>60</v>
      </c>
      <c r="CL5" s="16">
        <f t="shared" si="31"/>
        <v>60</v>
      </c>
      <c r="CM5" s="16">
        <f t="shared" si="32"/>
        <v>49</v>
      </c>
      <c r="CN5" s="16">
        <f t="shared" si="33"/>
        <v>45</v>
      </c>
      <c r="CO5" s="16">
        <f t="shared" si="34"/>
        <v>42</v>
      </c>
      <c r="CP5" s="16">
        <f t="shared" si="35"/>
        <v>42</v>
      </c>
      <c r="CQ5" s="16">
        <f t="shared" si="36"/>
        <v>36</v>
      </c>
      <c r="CR5" s="16">
        <f t="shared" si="37"/>
        <v>0</v>
      </c>
      <c r="CS5" s="16">
        <f t="shared" si="38"/>
        <v>0</v>
      </c>
      <c r="CT5" s="16">
        <f t="shared" si="39"/>
        <v>0</v>
      </c>
      <c r="CU5" s="16">
        <f t="shared" si="40"/>
        <v>0</v>
      </c>
      <c r="CV5" s="16">
        <f t="shared" si="41"/>
        <v>0</v>
      </c>
      <c r="CW5" s="16">
        <f t="shared" si="42"/>
        <v>0</v>
      </c>
      <c r="CX5" s="14"/>
      <c r="CY5" s="15">
        <f t="shared" si="43"/>
        <v>3</v>
      </c>
      <c r="CZ5" s="15">
        <f t="shared" si="44"/>
        <v>0</v>
      </c>
      <c r="DA5" s="15">
        <f t="shared" si="45"/>
        <v>0</v>
      </c>
      <c r="DB5" s="15">
        <f t="shared" si="46"/>
        <v>0</v>
      </c>
      <c r="DC5" s="15">
        <f t="shared" si="47"/>
        <v>0</v>
      </c>
      <c r="DD5" s="15">
        <f t="shared" si="48"/>
        <v>0</v>
      </c>
      <c r="DE5" s="15">
        <f t="shared" si="49"/>
        <v>0</v>
      </c>
      <c r="DF5" s="15">
        <f t="shared" si="50"/>
        <v>0</v>
      </c>
    </row>
    <row r="6" spans="1:110" ht="15" customHeight="1">
      <c r="A6" s="108">
        <v>3</v>
      </c>
      <c r="B6" s="108">
        <v>3</v>
      </c>
      <c r="C6" s="69" t="s">
        <v>181</v>
      </c>
      <c r="D6" s="65"/>
      <c r="E6" s="76">
        <v>80</v>
      </c>
      <c r="F6" s="76">
        <f>E6+0</f>
        <v>80</v>
      </c>
      <c r="G6" s="99"/>
      <c r="H6" s="58">
        <v>33</v>
      </c>
      <c r="I6" s="58">
        <v>39</v>
      </c>
      <c r="J6" s="58"/>
      <c r="K6" s="58"/>
      <c r="L6" s="58"/>
      <c r="M6" s="137"/>
      <c r="N6" s="137"/>
      <c r="O6" s="137"/>
      <c r="P6" s="137"/>
      <c r="Q6" s="137"/>
      <c r="R6" s="137"/>
      <c r="S6" s="137"/>
      <c r="T6" s="137"/>
      <c r="U6" s="137"/>
      <c r="V6" s="137"/>
      <c r="W6" s="137"/>
      <c r="X6" s="137"/>
      <c r="Y6" s="137"/>
      <c r="Z6" s="137"/>
      <c r="AA6" s="137"/>
      <c r="AB6" s="57">
        <v>49</v>
      </c>
      <c r="AC6" s="58">
        <v>67</v>
      </c>
      <c r="AD6" s="58"/>
      <c r="AE6" s="58"/>
      <c r="AF6" s="58"/>
      <c r="AG6" s="57">
        <v>67</v>
      </c>
      <c r="AH6" s="58">
        <v>54</v>
      </c>
      <c r="AI6" s="58"/>
      <c r="AJ6" s="58"/>
      <c r="AK6" s="58"/>
      <c r="AL6" s="57">
        <v>45</v>
      </c>
      <c r="AM6" s="58">
        <v>67</v>
      </c>
      <c r="AN6" s="58"/>
      <c r="AO6" s="58"/>
      <c r="AP6" s="58"/>
      <c r="AQ6" s="57">
        <v>45</v>
      </c>
      <c r="AR6" s="58">
        <v>60</v>
      </c>
      <c r="AS6" s="58"/>
      <c r="AT6" s="58"/>
      <c r="AU6" s="58"/>
      <c r="AV6" s="11">
        <f t="shared" si="0"/>
        <v>493</v>
      </c>
      <c r="AW6" s="101">
        <f t="shared" si="51"/>
        <v>10</v>
      </c>
      <c r="AX6" s="88"/>
      <c r="AY6" s="51"/>
      <c r="AZ6" s="89"/>
      <c r="BA6" s="26">
        <f t="shared" si="52"/>
        <v>493</v>
      </c>
      <c r="BB6" s="30">
        <f t="shared" si="53"/>
        <v>0</v>
      </c>
      <c r="BC6" s="28"/>
      <c r="BD6" s="29"/>
      <c r="BE6" s="28"/>
      <c r="BF6" s="15">
        <f t="shared" si="1"/>
        <v>33</v>
      </c>
      <c r="BG6" s="15">
        <f t="shared" si="2"/>
        <v>39</v>
      </c>
      <c r="BH6" s="15">
        <f t="shared" si="3"/>
        <v>0</v>
      </c>
      <c r="BI6" s="15">
        <f t="shared" si="4"/>
        <v>0</v>
      </c>
      <c r="BJ6" s="15">
        <f t="shared" si="5"/>
        <v>0</v>
      </c>
      <c r="BK6" s="15">
        <f t="shared" si="6"/>
        <v>0</v>
      </c>
      <c r="BL6" s="15">
        <f t="shared" si="7"/>
        <v>0</v>
      </c>
      <c r="BM6" s="15">
        <f t="shared" si="8"/>
        <v>0</v>
      </c>
      <c r="BN6" s="15">
        <f t="shared" si="9"/>
        <v>49</v>
      </c>
      <c r="BO6" s="15">
        <f t="shared" si="10"/>
        <v>67</v>
      </c>
      <c r="BP6" s="15">
        <f t="shared" si="11"/>
        <v>67</v>
      </c>
      <c r="BQ6" s="15">
        <f t="shared" si="12"/>
        <v>54</v>
      </c>
      <c r="BR6" s="15">
        <f t="shared" si="13"/>
        <v>45</v>
      </c>
      <c r="BS6" s="15">
        <f t="shared" si="14"/>
        <v>67</v>
      </c>
      <c r="BT6" s="15">
        <f t="shared" si="15"/>
        <v>45</v>
      </c>
      <c r="BU6" s="15">
        <f t="shared" si="16"/>
        <v>60</v>
      </c>
      <c r="BV6" s="15">
        <f t="shared" si="17"/>
        <v>526</v>
      </c>
      <c r="BW6" s="13"/>
      <c r="BX6" s="15">
        <f t="shared" si="18"/>
        <v>0</v>
      </c>
      <c r="BY6" s="15">
        <f t="shared" si="19"/>
        <v>0</v>
      </c>
      <c r="BZ6" s="15">
        <f t="shared" si="20"/>
        <v>0</v>
      </c>
      <c r="CA6" s="15">
        <f t="shared" si="21"/>
        <v>0</v>
      </c>
      <c r="CB6" s="15">
        <f t="shared" si="22"/>
        <v>0</v>
      </c>
      <c r="CC6" s="15">
        <f t="shared" si="23"/>
        <v>0</v>
      </c>
      <c r="CD6" s="15">
        <f t="shared" si="24"/>
        <v>0</v>
      </c>
      <c r="CE6" s="15">
        <f t="shared" si="25"/>
        <v>0</v>
      </c>
      <c r="CF6" s="15">
        <f t="shared" si="26"/>
        <v>0</v>
      </c>
      <c r="CG6" s="13"/>
      <c r="CH6" s="16">
        <f t="shared" si="27"/>
        <v>67</v>
      </c>
      <c r="CI6" s="16">
        <f t="shared" si="28"/>
        <v>67</v>
      </c>
      <c r="CJ6" s="16">
        <f t="shared" si="29"/>
        <v>67</v>
      </c>
      <c r="CK6" s="16">
        <f t="shared" si="30"/>
        <v>60</v>
      </c>
      <c r="CL6" s="16">
        <f t="shared" si="31"/>
        <v>54</v>
      </c>
      <c r="CM6" s="16">
        <f t="shared" si="32"/>
        <v>49</v>
      </c>
      <c r="CN6" s="16">
        <f t="shared" si="33"/>
        <v>45</v>
      </c>
      <c r="CO6" s="16">
        <f t="shared" si="34"/>
        <v>45</v>
      </c>
      <c r="CP6" s="16">
        <f t="shared" si="35"/>
        <v>39</v>
      </c>
      <c r="CQ6" s="16">
        <f t="shared" si="36"/>
        <v>33</v>
      </c>
      <c r="CR6" s="16">
        <f t="shared" si="37"/>
        <v>0</v>
      </c>
      <c r="CS6" s="16">
        <f t="shared" si="38"/>
        <v>0</v>
      </c>
      <c r="CT6" s="16">
        <f t="shared" si="39"/>
        <v>0</v>
      </c>
      <c r="CU6" s="16">
        <f t="shared" si="40"/>
        <v>0</v>
      </c>
      <c r="CV6" s="16">
        <f t="shared" si="41"/>
        <v>0</v>
      </c>
      <c r="CW6" s="16">
        <f t="shared" si="42"/>
        <v>0</v>
      </c>
      <c r="CX6" s="14"/>
      <c r="CY6" s="15">
        <f t="shared" si="43"/>
        <v>0</v>
      </c>
      <c r="CZ6" s="15">
        <f t="shared" si="44"/>
        <v>0</v>
      </c>
      <c r="DA6" s="15">
        <f t="shared" si="45"/>
        <v>0</v>
      </c>
      <c r="DB6" s="15">
        <f t="shared" si="46"/>
        <v>0</v>
      </c>
      <c r="DC6" s="15">
        <f t="shared" si="47"/>
        <v>0</v>
      </c>
      <c r="DD6" s="15">
        <f t="shared" si="48"/>
        <v>0</v>
      </c>
      <c r="DE6" s="15">
        <f t="shared" si="49"/>
        <v>0</v>
      </c>
      <c r="DF6" s="15">
        <f t="shared" si="50"/>
        <v>0</v>
      </c>
    </row>
    <row r="7" spans="1:110" ht="15" customHeight="1">
      <c r="A7" s="108">
        <v>7</v>
      </c>
      <c r="B7" s="108">
        <v>4</v>
      </c>
      <c r="C7" s="69" t="s">
        <v>477</v>
      </c>
      <c r="D7" s="65"/>
      <c r="E7" s="76">
        <v>80</v>
      </c>
      <c r="F7" s="76">
        <f>E7+0</f>
        <v>80</v>
      </c>
      <c r="G7" s="107"/>
      <c r="H7" s="58">
        <v>49</v>
      </c>
      <c r="I7" s="58">
        <v>67</v>
      </c>
      <c r="J7" s="58"/>
      <c r="K7" s="58"/>
      <c r="L7" s="58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57">
        <v>67</v>
      </c>
      <c r="X7" s="58">
        <v>67</v>
      </c>
      <c r="Y7" s="58"/>
      <c r="Z7" s="58">
        <v>3</v>
      </c>
      <c r="AA7" s="58">
        <v>3</v>
      </c>
      <c r="AB7" s="137"/>
      <c r="AC7" s="137"/>
      <c r="AD7" s="137"/>
      <c r="AE7" s="137"/>
      <c r="AF7" s="137"/>
      <c r="AG7" s="137"/>
      <c r="AH7" s="137"/>
      <c r="AI7" s="137"/>
      <c r="AJ7" s="137"/>
      <c r="AK7" s="137"/>
      <c r="AL7" s="57">
        <v>54</v>
      </c>
      <c r="AM7" s="58">
        <v>49</v>
      </c>
      <c r="AN7" s="58"/>
      <c r="AO7" s="58"/>
      <c r="AP7" s="58"/>
      <c r="AQ7" s="57">
        <v>67</v>
      </c>
      <c r="AR7" s="58">
        <v>54</v>
      </c>
      <c r="AS7" s="58">
        <v>3</v>
      </c>
      <c r="AT7" s="58"/>
      <c r="AU7" s="58"/>
      <c r="AV7" s="11">
        <f t="shared" si="0"/>
        <v>483</v>
      </c>
      <c r="AW7" s="101">
        <f t="shared" si="51"/>
        <v>10</v>
      </c>
      <c r="AX7" s="85"/>
      <c r="AY7" s="86"/>
      <c r="AZ7" s="87"/>
      <c r="BA7" s="26">
        <f t="shared" si="52"/>
        <v>474</v>
      </c>
      <c r="BB7" s="30">
        <f t="shared" si="53"/>
        <v>9</v>
      </c>
      <c r="BC7" s="29"/>
      <c r="BD7" s="28"/>
      <c r="BE7" s="29"/>
      <c r="BF7" s="15">
        <f t="shared" si="1"/>
        <v>49</v>
      </c>
      <c r="BG7" s="15">
        <f t="shared" si="2"/>
        <v>67</v>
      </c>
      <c r="BH7" s="15">
        <f t="shared" si="3"/>
        <v>0</v>
      </c>
      <c r="BI7" s="15">
        <f t="shared" si="4"/>
        <v>0</v>
      </c>
      <c r="BJ7" s="15">
        <f t="shared" si="5"/>
        <v>0</v>
      </c>
      <c r="BK7" s="15">
        <f t="shared" si="6"/>
        <v>0</v>
      </c>
      <c r="BL7" s="15">
        <f t="shared" si="7"/>
        <v>67</v>
      </c>
      <c r="BM7" s="15">
        <f t="shared" si="8"/>
        <v>67</v>
      </c>
      <c r="BN7" s="15">
        <f t="shared" si="9"/>
        <v>0</v>
      </c>
      <c r="BO7" s="15">
        <f t="shared" si="10"/>
        <v>0</v>
      </c>
      <c r="BP7" s="15">
        <f t="shared" si="11"/>
        <v>0</v>
      </c>
      <c r="BQ7" s="15">
        <f t="shared" si="12"/>
        <v>0</v>
      </c>
      <c r="BR7" s="15">
        <f t="shared" si="13"/>
        <v>54</v>
      </c>
      <c r="BS7" s="15">
        <f t="shared" si="14"/>
        <v>49</v>
      </c>
      <c r="BT7" s="15">
        <f t="shared" si="15"/>
        <v>67</v>
      </c>
      <c r="BU7" s="15">
        <f t="shared" si="16"/>
        <v>54</v>
      </c>
      <c r="BV7" s="15">
        <f t="shared" si="17"/>
        <v>474</v>
      </c>
      <c r="BW7" s="13"/>
      <c r="BX7" s="15">
        <f t="shared" si="18"/>
        <v>0</v>
      </c>
      <c r="BY7" s="15">
        <f t="shared" si="19"/>
        <v>0</v>
      </c>
      <c r="BZ7" s="15">
        <f t="shared" si="20"/>
        <v>0</v>
      </c>
      <c r="CA7" s="15">
        <f t="shared" si="21"/>
        <v>6</v>
      </c>
      <c r="CB7" s="15">
        <f t="shared" si="22"/>
        <v>0</v>
      </c>
      <c r="CC7" s="15">
        <f t="shared" si="23"/>
        <v>0</v>
      </c>
      <c r="CD7" s="15">
        <f t="shared" si="24"/>
        <v>0</v>
      </c>
      <c r="CE7" s="15">
        <f t="shared" si="25"/>
        <v>3</v>
      </c>
      <c r="CF7" s="15">
        <f t="shared" si="26"/>
        <v>9</v>
      </c>
      <c r="CG7" s="13"/>
      <c r="CH7" s="16">
        <f t="shared" si="27"/>
        <v>67</v>
      </c>
      <c r="CI7" s="16">
        <f t="shared" si="28"/>
        <v>67</v>
      </c>
      <c r="CJ7" s="16">
        <f t="shared" si="29"/>
        <v>67</v>
      </c>
      <c r="CK7" s="16">
        <f t="shared" si="30"/>
        <v>67</v>
      </c>
      <c r="CL7" s="16">
        <f t="shared" si="31"/>
        <v>54</v>
      </c>
      <c r="CM7" s="16">
        <f t="shared" si="32"/>
        <v>54</v>
      </c>
      <c r="CN7" s="16">
        <f t="shared" si="33"/>
        <v>49</v>
      </c>
      <c r="CO7" s="16">
        <f t="shared" si="34"/>
        <v>49</v>
      </c>
      <c r="CP7" s="16">
        <f t="shared" si="35"/>
        <v>0</v>
      </c>
      <c r="CQ7" s="16">
        <f t="shared" si="36"/>
        <v>0</v>
      </c>
      <c r="CR7" s="16">
        <f t="shared" si="37"/>
        <v>0</v>
      </c>
      <c r="CS7" s="16">
        <f t="shared" si="38"/>
        <v>0</v>
      </c>
      <c r="CT7" s="16">
        <f t="shared" si="39"/>
        <v>0</v>
      </c>
      <c r="CU7" s="16">
        <f t="shared" si="40"/>
        <v>0</v>
      </c>
      <c r="CV7" s="16">
        <f t="shared" si="41"/>
        <v>0</v>
      </c>
      <c r="CW7" s="16">
        <f t="shared" si="42"/>
        <v>0</v>
      </c>
      <c r="CX7" s="14"/>
      <c r="CY7" s="15">
        <f t="shared" si="43"/>
        <v>6</v>
      </c>
      <c r="CZ7" s="15">
        <f t="shared" si="44"/>
        <v>3</v>
      </c>
      <c r="DA7" s="15">
        <f t="shared" si="45"/>
        <v>0</v>
      </c>
      <c r="DB7" s="15">
        <f t="shared" si="46"/>
        <v>0</v>
      </c>
      <c r="DC7" s="15">
        <f t="shared" si="47"/>
        <v>0</v>
      </c>
      <c r="DD7" s="15">
        <f t="shared" si="48"/>
        <v>0</v>
      </c>
      <c r="DE7" s="15">
        <f t="shared" si="49"/>
        <v>0</v>
      </c>
      <c r="DF7" s="15">
        <f t="shared" si="50"/>
        <v>0</v>
      </c>
    </row>
    <row r="8" spans="1:110" ht="15" customHeight="1">
      <c r="A8" s="108">
        <v>4</v>
      </c>
      <c r="B8" s="108">
        <v>5</v>
      </c>
      <c r="C8" s="69" t="s">
        <v>178</v>
      </c>
      <c r="D8" s="107"/>
      <c r="E8" s="76">
        <v>80</v>
      </c>
      <c r="F8" s="76">
        <v>82.5</v>
      </c>
      <c r="G8" s="107"/>
      <c r="H8" s="58">
        <v>42</v>
      </c>
      <c r="I8" s="58">
        <v>75</v>
      </c>
      <c r="J8" s="58"/>
      <c r="K8" s="58"/>
      <c r="L8" s="58">
        <v>3</v>
      </c>
      <c r="M8" s="137"/>
      <c r="N8" s="137"/>
      <c r="O8" s="137"/>
      <c r="P8" s="137"/>
      <c r="Q8" s="137"/>
      <c r="R8" s="57">
        <v>75</v>
      </c>
      <c r="S8" s="58">
        <v>60</v>
      </c>
      <c r="T8" s="58">
        <v>3</v>
      </c>
      <c r="U8" s="58">
        <v>3</v>
      </c>
      <c r="V8" s="58"/>
      <c r="W8" s="137"/>
      <c r="X8" s="137"/>
      <c r="Y8" s="137"/>
      <c r="Z8" s="137"/>
      <c r="AA8" s="137"/>
      <c r="AB8" s="137"/>
      <c r="AC8" s="137"/>
      <c r="AD8" s="137"/>
      <c r="AE8" s="137"/>
      <c r="AF8" s="137"/>
      <c r="AG8" s="57">
        <v>60</v>
      </c>
      <c r="AH8" s="58">
        <v>75</v>
      </c>
      <c r="AI8" s="58">
        <v>3</v>
      </c>
      <c r="AJ8" s="58"/>
      <c r="AK8" s="58">
        <v>3</v>
      </c>
      <c r="AL8" s="137"/>
      <c r="AM8" s="137"/>
      <c r="AN8" s="137"/>
      <c r="AO8" s="137"/>
      <c r="AP8" s="137"/>
      <c r="AQ8" s="137"/>
      <c r="AR8" s="137"/>
      <c r="AS8" s="137"/>
      <c r="AT8" s="137"/>
      <c r="AU8" s="137"/>
      <c r="AV8" s="11">
        <f t="shared" si="0"/>
        <v>402</v>
      </c>
      <c r="AW8" s="101">
        <f t="shared" si="51"/>
        <v>81</v>
      </c>
      <c r="AX8" s="88"/>
      <c r="AY8" s="51"/>
      <c r="AZ8" s="89"/>
      <c r="BA8" s="26">
        <f t="shared" si="52"/>
        <v>387</v>
      </c>
      <c r="BB8" s="30">
        <f t="shared" si="53"/>
        <v>15</v>
      </c>
      <c r="BC8" s="28"/>
      <c r="BD8" s="29"/>
      <c r="BE8" s="28"/>
      <c r="BF8" s="15">
        <f t="shared" si="1"/>
        <v>42</v>
      </c>
      <c r="BG8" s="15">
        <f t="shared" si="2"/>
        <v>75</v>
      </c>
      <c r="BH8" s="15">
        <f t="shared" si="3"/>
        <v>0</v>
      </c>
      <c r="BI8" s="15">
        <f t="shared" si="4"/>
        <v>0</v>
      </c>
      <c r="BJ8" s="15">
        <f t="shared" si="5"/>
        <v>75</v>
      </c>
      <c r="BK8" s="15">
        <f t="shared" si="6"/>
        <v>60</v>
      </c>
      <c r="BL8" s="15">
        <f t="shared" si="7"/>
        <v>0</v>
      </c>
      <c r="BM8" s="15">
        <f t="shared" si="8"/>
        <v>0</v>
      </c>
      <c r="BN8" s="15">
        <f t="shared" si="9"/>
        <v>0</v>
      </c>
      <c r="BO8" s="15">
        <f t="shared" si="10"/>
        <v>0</v>
      </c>
      <c r="BP8" s="15">
        <f t="shared" si="11"/>
        <v>60</v>
      </c>
      <c r="BQ8" s="15">
        <f t="shared" si="12"/>
        <v>75</v>
      </c>
      <c r="BR8" s="15">
        <f t="shared" si="13"/>
        <v>0</v>
      </c>
      <c r="BS8" s="15">
        <f t="shared" si="14"/>
        <v>0</v>
      </c>
      <c r="BT8" s="15">
        <f t="shared" si="15"/>
        <v>0</v>
      </c>
      <c r="BU8" s="15">
        <f t="shared" si="16"/>
        <v>0</v>
      </c>
      <c r="BV8" s="15">
        <f t="shared" si="17"/>
        <v>387</v>
      </c>
      <c r="BW8" s="13"/>
      <c r="BX8" s="15">
        <f t="shared" si="18"/>
        <v>3</v>
      </c>
      <c r="BY8" s="15">
        <f t="shared" si="19"/>
        <v>0</v>
      </c>
      <c r="BZ8" s="15">
        <f t="shared" si="20"/>
        <v>6</v>
      </c>
      <c r="CA8" s="15">
        <f t="shared" si="21"/>
        <v>0</v>
      </c>
      <c r="CB8" s="15">
        <f t="shared" si="22"/>
        <v>0</v>
      </c>
      <c r="CC8" s="15">
        <f t="shared" si="23"/>
        <v>6</v>
      </c>
      <c r="CD8" s="15">
        <f t="shared" si="24"/>
        <v>0</v>
      </c>
      <c r="CE8" s="15">
        <f t="shared" si="25"/>
        <v>0</v>
      </c>
      <c r="CF8" s="15">
        <f t="shared" si="26"/>
        <v>15</v>
      </c>
      <c r="CG8" s="13"/>
      <c r="CH8" s="16">
        <f t="shared" si="27"/>
        <v>75</v>
      </c>
      <c r="CI8" s="16">
        <f t="shared" si="28"/>
        <v>75</v>
      </c>
      <c r="CJ8" s="16">
        <f t="shared" si="29"/>
        <v>75</v>
      </c>
      <c r="CK8" s="16">
        <f t="shared" si="30"/>
        <v>60</v>
      </c>
      <c r="CL8" s="16">
        <f t="shared" si="31"/>
        <v>60</v>
      </c>
      <c r="CM8" s="16">
        <f t="shared" si="32"/>
        <v>42</v>
      </c>
      <c r="CN8" s="16">
        <f t="shared" si="33"/>
        <v>0</v>
      </c>
      <c r="CO8" s="16">
        <f t="shared" si="34"/>
        <v>0</v>
      </c>
      <c r="CP8" s="16">
        <f t="shared" si="35"/>
        <v>0</v>
      </c>
      <c r="CQ8" s="16">
        <f t="shared" si="36"/>
        <v>0</v>
      </c>
      <c r="CR8" s="16">
        <f t="shared" si="37"/>
        <v>0</v>
      </c>
      <c r="CS8" s="16">
        <f t="shared" si="38"/>
        <v>0</v>
      </c>
      <c r="CT8" s="16">
        <f t="shared" si="39"/>
        <v>0</v>
      </c>
      <c r="CU8" s="16">
        <f t="shared" si="40"/>
        <v>0</v>
      </c>
      <c r="CV8" s="16">
        <f t="shared" si="41"/>
        <v>0</v>
      </c>
      <c r="CW8" s="16">
        <f t="shared" si="42"/>
        <v>0</v>
      </c>
      <c r="CX8" s="14"/>
      <c r="CY8" s="15">
        <f t="shared" si="43"/>
        <v>6</v>
      </c>
      <c r="CZ8" s="15">
        <f t="shared" si="44"/>
        <v>6</v>
      </c>
      <c r="DA8" s="15">
        <f t="shared" si="45"/>
        <v>3</v>
      </c>
      <c r="DB8" s="15">
        <f t="shared" si="46"/>
        <v>0</v>
      </c>
      <c r="DC8" s="15">
        <f t="shared" si="47"/>
        <v>0</v>
      </c>
      <c r="DD8" s="15">
        <f t="shared" si="48"/>
        <v>0</v>
      </c>
      <c r="DE8" s="15">
        <f t="shared" si="49"/>
        <v>0</v>
      </c>
      <c r="DF8" s="15">
        <f t="shared" si="50"/>
        <v>0</v>
      </c>
    </row>
    <row r="9" spans="1:110" ht="15" customHeight="1">
      <c r="A9" s="108">
        <v>5</v>
      </c>
      <c r="B9" s="108">
        <v>6</v>
      </c>
      <c r="C9" s="69" t="s">
        <v>174</v>
      </c>
      <c r="D9" s="65"/>
      <c r="E9" s="76">
        <v>80</v>
      </c>
      <c r="F9" s="76">
        <f>E9+0</f>
        <v>80</v>
      </c>
      <c r="G9" s="107"/>
      <c r="H9" s="58">
        <v>60</v>
      </c>
      <c r="I9" s="58">
        <v>36</v>
      </c>
      <c r="J9" s="58"/>
      <c r="K9" s="58"/>
      <c r="L9" s="58"/>
      <c r="M9" s="57">
        <v>39</v>
      </c>
      <c r="N9" s="58">
        <v>45</v>
      </c>
      <c r="O9" s="58"/>
      <c r="P9" s="58"/>
      <c r="Q9" s="58"/>
      <c r="R9" s="137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37"/>
      <c r="AF9" s="137"/>
      <c r="AG9" s="57">
        <v>54</v>
      </c>
      <c r="AH9" s="58">
        <v>60</v>
      </c>
      <c r="AI9" s="58"/>
      <c r="AJ9" s="58"/>
      <c r="AK9" s="58"/>
      <c r="AL9" s="57">
        <v>42</v>
      </c>
      <c r="AM9" s="58">
        <v>54</v>
      </c>
      <c r="AN9" s="58"/>
      <c r="AO9" s="58"/>
      <c r="AP9" s="58"/>
      <c r="AQ9" s="137"/>
      <c r="AR9" s="137"/>
      <c r="AS9" s="137"/>
      <c r="AT9" s="137"/>
      <c r="AU9" s="137"/>
      <c r="AV9" s="11">
        <f t="shared" si="0"/>
        <v>390</v>
      </c>
      <c r="AW9" s="101">
        <f t="shared" si="51"/>
        <v>12</v>
      </c>
      <c r="AX9" s="85"/>
      <c r="AY9" s="86"/>
      <c r="AZ9" s="87"/>
      <c r="BA9" s="26">
        <f t="shared" si="52"/>
        <v>390</v>
      </c>
      <c r="BB9" s="30">
        <f t="shared" si="53"/>
        <v>0</v>
      </c>
      <c r="BC9" s="29"/>
      <c r="BD9" s="28"/>
      <c r="BE9" s="29"/>
      <c r="BF9" s="15">
        <f t="shared" si="1"/>
        <v>60</v>
      </c>
      <c r="BG9" s="15">
        <f t="shared" si="2"/>
        <v>36</v>
      </c>
      <c r="BH9" s="15">
        <f t="shared" si="3"/>
        <v>39</v>
      </c>
      <c r="BI9" s="15">
        <f t="shared" si="4"/>
        <v>45</v>
      </c>
      <c r="BJ9" s="15">
        <f t="shared" si="5"/>
        <v>0</v>
      </c>
      <c r="BK9" s="15">
        <f t="shared" si="6"/>
        <v>0</v>
      </c>
      <c r="BL9" s="15">
        <f t="shared" si="7"/>
        <v>0</v>
      </c>
      <c r="BM9" s="15">
        <f t="shared" si="8"/>
        <v>0</v>
      </c>
      <c r="BN9" s="15">
        <f t="shared" si="9"/>
        <v>0</v>
      </c>
      <c r="BO9" s="15">
        <f t="shared" si="10"/>
        <v>0</v>
      </c>
      <c r="BP9" s="15">
        <f t="shared" si="11"/>
        <v>54</v>
      </c>
      <c r="BQ9" s="15">
        <f t="shared" si="12"/>
        <v>60</v>
      </c>
      <c r="BR9" s="15">
        <f t="shared" si="13"/>
        <v>42</v>
      </c>
      <c r="BS9" s="15">
        <f t="shared" si="14"/>
        <v>54</v>
      </c>
      <c r="BT9" s="15">
        <f t="shared" si="15"/>
        <v>0</v>
      </c>
      <c r="BU9" s="15">
        <f t="shared" si="16"/>
        <v>0</v>
      </c>
      <c r="BV9" s="15">
        <f t="shared" si="17"/>
        <v>390</v>
      </c>
      <c r="BW9" s="13"/>
      <c r="BX9" s="15">
        <f t="shared" si="18"/>
        <v>0</v>
      </c>
      <c r="BY9" s="15">
        <f t="shared" si="19"/>
        <v>0</v>
      </c>
      <c r="BZ9" s="15">
        <f t="shared" si="20"/>
        <v>0</v>
      </c>
      <c r="CA9" s="15">
        <f t="shared" si="21"/>
        <v>0</v>
      </c>
      <c r="CB9" s="15">
        <f t="shared" si="22"/>
        <v>0</v>
      </c>
      <c r="CC9" s="15">
        <f t="shared" si="23"/>
        <v>0</v>
      </c>
      <c r="CD9" s="15">
        <f t="shared" si="24"/>
        <v>0</v>
      </c>
      <c r="CE9" s="15">
        <f t="shared" si="25"/>
        <v>0</v>
      </c>
      <c r="CF9" s="15">
        <f t="shared" si="26"/>
        <v>0</v>
      </c>
      <c r="CG9" s="13"/>
      <c r="CH9" s="16">
        <f t="shared" si="27"/>
        <v>60</v>
      </c>
      <c r="CI9" s="16">
        <f t="shared" si="28"/>
        <v>60</v>
      </c>
      <c r="CJ9" s="16">
        <f t="shared" si="29"/>
        <v>54</v>
      </c>
      <c r="CK9" s="16">
        <f t="shared" si="30"/>
        <v>54</v>
      </c>
      <c r="CL9" s="16">
        <f t="shared" si="31"/>
        <v>45</v>
      </c>
      <c r="CM9" s="16">
        <f t="shared" si="32"/>
        <v>42</v>
      </c>
      <c r="CN9" s="16">
        <f t="shared" si="33"/>
        <v>39</v>
      </c>
      <c r="CO9" s="16">
        <f t="shared" si="34"/>
        <v>36</v>
      </c>
      <c r="CP9" s="16">
        <f t="shared" si="35"/>
        <v>0</v>
      </c>
      <c r="CQ9" s="16">
        <f t="shared" si="36"/>
        <v>0</v>
      </c>
      <c r="CR9" s="16">
        <f t="shared" si="37"/>
        <v>0</v>
      </c>
      <c r="CS9" s="16">
        <f t="shared" si="38"/>
        <v>0</v>
      </c>
      <c r="CT9" s="16">
        <f t="shared" si="39"/>
        <v>0</v>
      </c>
      <c r="CU9" s="16">
        <f t="shared" si="40"/>
        <v>0</v>
      </c>
      <c r="CV9" s="16">
        <f t="shared" si="41"/>
        <v>0</v>
      </c>
      <c r="CW9" s="16">
        <f t="shared" si="42"/>
        <v>0</v>
      </c>
      <c r="CX9" s="14"/>
      <c r="CY9" s="15">
        <f t="shared" si="43"/>
        <v>0</v>
      </c>
      <c r="CZ9" s="15">
        <f t="shared" si="44"/>
        <v>0</v>
      </c>
      <c r="DA9" s="15">
        <f t="shared" si="45"/>
        <v>0</v>
      </c>
      <c r="DB9" s="15">
        <f t="shared" si="46"/>
        <v>0</v>
      </c>
      <c r="DC9" s="15">
        <f t="shared" si="47"/>
        <v>0</v>
      </c>
      <c r="DD9" s="15">
        <f t="shared" si="48"/>
        <v>0</v>
      </c>
      <c r="DE9" s="15">
        <f t="shared" si="49"/>
        <v>0</v>
      </c>
      <c r="DF9" s="15">
        <f t="shared" si="50"/>
        <v>0</v>
      </c>
    </row>
    <row r="10" spans="1:110" ht="15" customHeight="1">
      <c r="A10" s="108">
        <v>6</v>
      </c>
      <c r="B10" s="108">
        <v>7</v>
      </c>
      <c r="C10" s="69" t="s">
        <v>267</v>
      </c>
      <c r="D10" s="65"/>
      <c r="E10" s="76">
        <v>80</v>
      </c>
      <c r="F10" s="76">
        <v>80</v>
      </c>
      <c r="G10" s="99"/>
      <c r="H10" s="137"/>
      <c r="I10" s="137"/>
      <c r="J10" s="137"/>
      <c r="K10" s="137"/>
      <c r="L10" s="137"/>
      <c r="M10" s="57">
        <v>60</v>
      </c>
      <c r="N10" s="58">
        <v>60</v>
      </c>
      <c r="O10" s="58"/>
      <c r="P10" s="58"/>
      <c r="Q10" s="58"/>
      <c r="R10" s="137"/>
      <c r="S10" s="137"/>
      <c r="T10" s="137"/>
      <c r="U10" s="137"/>
      <c r="V10" s="137"/>
      <c r="W10" s="57">
        <v>75</v>
      </c>
      <c r="X10" s="58">
        <v>75</v>
      </c>
      <c r="Y10" s="58">
        <v>3</v>
      </c>
      <c r="Z10" s="58"/>
      <c r="AA10" s="58"/>
      <c r="AB10" s="57">
        <v>60</v>
      </c>
      <c r="AC10" s="58">
        <v>54</v>
      </c>
      <c r="AD10" s="58"/>
      <c r="AE10" s="58"/>
      <c r="AF10" s="58"/>
      <c r="AG10" s="137"/>
      <c r="AH10" s="137"/>
      <c r="AI10" s="137"/>
      <c r="AJ10" s="137"/>
      <c r="AK10" s="137"/>
      <c r="AL10" s="137"/>
      <c r="AM10" s="137"/>
      <c r="AN10" s="137"/>
      <c r="AO10" s="137"/>
      <c r="AP10" s="137"/>
      <c r="AQ10" s="137"/>
      <c r="AR10" s="137"/>
      <c r="AS10" s="137"/>
      <c r="AT10" s="137"/>
      <c r="AU10" s="137"/>
      <c r="AV10" s="11">
        <f t="shared" si="0"/>
        <v>387</v>
      </c>
      <c r="AW10" s="101">
        <f t="shared" si="51"/>
        <v>3</v>
      </c>
      <c r="AX10" s="88"/>
      <c r="AY10" s="51"/>
      <c r="AZ10" s="89"/>
      <c r="BA10" s="26">
        <f t="shared" si="52"/>
        <v>384</v>
      </c>
      <c r="BB10" s="30">
        <f t="shared" si="53"/>
        <v>3</v>
      </c>
      <c r="BC10" s="28"/>
      <c r="BD10" s="29"/>
      <c r="BE10" s="28"/>
      <c r="BF10" s="15">
        <f t="shared" si="1"/>
        <v>0</v>
      </c>
      <c r="BG10" s="15">
        <f t="shared" si="2"/>
        <v>0</v>
      </c>
      <c r="BH10" s="15">
        <f t="shared" si="3"/>
        <v>60</v>
      </c>
      <c r="BI10" s="15">
        <f t="shared" si="4"/>
        <v>60</v>
      </c>
      <c r="BJ10" s="15">
        <f t="shared" si="5"/>
        <v>0</v>
      </c>
      <c r="BK10" s="15">
        <f t="shared" si="6"/>
        <v>0</v>
      </c>
      <c r="BL10" s="15">
        <f t="shared" si="7"/>
        <v>75</v>
      </c>
      <c r="BM10" s="15">
        <f t="shared" si="8"/>
        <v>75</v>
      </c>
      <c r="BN10" s="15">
        <f t="shared" si="9"/>
        <v>60</v>
      </c>
      <c r="BO10" s="15">
        <f t="shared" si="10"/>
        <v>54</v>
      </c>
      <c r="BP10" s="15">
        <f t="shared" si="11"/>
        <v>0</v>
      </c>
      <c r="BQ10" s="15">
        <f t="shared" si="12"/>
        <v>0</v>
      </c>
      <c r="BR10" s="15">
        <f t="shared" si="13"/>
        <v>0</v>
      </c>
      <c r="BS10" s="15">
        <f t="shared" si="14"/>
        <v>0</v>
      </c>
      <c r="BT10" s="15">
        <f t="shared" si="15"/>
        <v>0</v>
      </c>
      <c r="BU10" s="15">
        <f t="shared" si="16"/>
        <v>0</v>
      </c>
      <c r="BV10" s="15">
        <f t="shared" si="17"/>
        <v>384</v>
      </c>
      <c r="BW10" s="13"/>
      <c r="BX10" s="15">
        <f t="shared" si="18"/>
        <v>0</v>
      </c>
      <c r="BY10" s="15">
        <f t="shared" si="19"/>
        <v>0</v>
      </c>
      <c r="BZ10" s="15">
        <f t="shared" si="20"/>
        <v>0</v>
      </c>
      <c r="CA10" s="15">
        <f t="shared" si="21"/>
        <v>3</v>
      </c>
      <c r="CB10" s="15">
        <f t="shared" si="22"/>
        <v>0</v>
      </c>
      <c r="CC10" s="15">
        <f t="shared" si="23"/>
        <v>0</v>
      </c>
      <c r="CD10" s="15">
        <f t="shared" si="24"/>
        <v>0</v>
      </c>
      <c r="CE10" s="15">
        <f t="shared" si="25"/>
        <v>0</v>
      </c>
      <c r="CF10" s="15">
        <f t="shared" si="26"/>
        <v>3</v>
      </c>
      <c r="CG10" s="13"/>
      <c r="CH10" s="16">
        <f t="shared" si="27"/>
        <v>75</v>
      </c>
      <c r="CI10" s="16">
        <f t="shared" si="28"/>
        <v>75</v>
      </c>
      <c r="CJ10" s="16">
        <f t="shared" si="29"/>
        <v>60</v>
      </c>
      <c r="CK10" s="16">
        <f t="shared" si="30"/>
        <v>60</v>
      </c>
      <c r="CL10" s="16">
        <f t="shared" si="31"/>
        <v>60</v>
      </c>
      <c r="CM10" s="16">
        <f t="shared" si="32"/>
        <v>54</v>
      </c>
      <c r="CN10" s="16">
        <f t="shared" si="33"/>
        <v>0</v>
      </c>
      <c r="CO10" s="16">
        <f t="shared" si="34"/>
        <v>0</v>
      </c>
      <c r="CP10" s="16">
        <f t="shared" si="35"/>
        <v>0</v>
      </c>
      <c r="CQ10" s="16">
        <f t="shared" si="36"/>
        <v>0</v>
      </c>
      <c r="CR10" s="16">
        <f t="shared" si="37"/>
        <v>0</v>
      </c>
      <c r="CS10" s="16">
        <f t="shared" si="38"/>
        <v>0</v>
      </c>
      <c r="CT10" s="16">
        <f t="shared" si="39"/>
        <v>0</v>
      </c>
      <c r="CU10" s="16">
        <f t="shared" si="40"/>
        <v>0</v>
      </c>
      <c r="CV10" s="16">
        <f t="shared" si="41"/>
        <v>0</v>
      </c>
      <c r="CW10" s="16">
        <f t="shared" si="42"/>
        <v>0</v>
      </c>
      <c r="CX10" s="14"/>
      <c r="CY10" s="15">
        <f t="shared" si="43"/>
        <v>3</v>
      </c>
      <c r="CZ10" s="15">
        <f t="shared" si="44"/>
        <v>0</v>
      </c>
      <c r="DA10" s="15">
        <f t="shared" si="45"/>
        <v>0</v>
      </c>
      <c r="DB10" s="15">
        <f t="shared" si="46"/>
        <v>0</v>
      </c>
      <c r="DC10" s="15">
        <f t="shared" si="47"/>
        <v>0</v>
      </c>
      <c r="DD10" s="15">
        <f t="shared" si="48"/>
        <v>0</v>
      </c>
      <c r="DE10" s="15">
        <f t="shared" si="49"/>
        <v>0</v>
      </c>
      <c r="DF10" s="15">
        <f t="shared" si="50"/>
        <v>0</v>
      </c>
    </row>
    <row r="11" spans="1:110" ht="15" customHeight="1">
      <c r="A11" s="108">
        <v>8</v>
      </c>
      <c r="B11" s="108">
        <v>8</v>
      </c>
      <c r="C11" s="69" t="s">
        <v>179</v>
      </c>
      <c r="D11" s="65"/>
      <c r="E11" s="76">
        <v>80</v>
      </c>
      <c r="F11" s="76">
        <f t="shared" ref="F11:F22" si="54">E11+0</f>
        <v>80</v>
      </c>
      <c r="G11" s="99"/>
      <c r="H11" s="58">
        <v>39</v>
      </c>
      <c r="I11" s="58">
        <v>45</v>
      </c>
      <c r="J11" s="58"/>
      <c r="K11" s="58"/>
      <c r="L11" s="58"/>
      <c r="M11" s="137"/>
      <c r="N11" s="137"/>
      <c r="O11" s="137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  <c r="AA11" s="137"/>
      <c r="AB11" s="137"/>
      <c r="AC11" s="137"/>
      <c r="AD11" s="137"/>
      <c r="AE11" s="137"/>
      <c r="AF11" s="137"/>
      <c r="AG11" s="57">
        <v>75</v>
      </c>
      <c r="AH11" s="58">
        <v>67</v>
      </c>
      <c r="AI11" s="58"/>
      <c r="AJ11" s="58">
        <v>3</v>
      </c>
      <c r="AK11" s="58"/>
      <c r="AL11" s="57">
        <v>49</v>
      </c>
      <c r="AM11" s="58">
        <v>45</v>
      </c>
      <c r="AN11" s="58"/>
      <c r="AO11" s="58"/>
      <c r="AP11" s="58"/>
      <c r="AQ11" s="137"/>
      <c r="AR11" s="137"/>
      <c r="AS11" s="137"/>
      <c r="AT11" s="137"/>
      <c r="AU11" s="137"/>
      <c r="AV11" s="11">
        <f t="shared" si="0"/>
        <v>323</v>
      </c>
      <c r="AW11" s="101">
        <f t="shared" si="51"/>
        <v>64</v>
      </c>
      <c r="AX11" s="85"/>
      <c r="AY11" s="86"/>
      <c r="AZ11" s="87"/>
      <c r="BA11" s="26">
        <f t="shared" si="52"/>
        <v>320</v>
      </c>
      <c r="BB11" s="30">
        <f>SUM(CY11:DC11)</f>
        <v>3</v>
      </c>
      <c r="BC11" s="29"/>
      <c r="BD11" s="28"/>
      <c r="BE11" s="29"/>
      <c r="BF11" s="15">
        <f t="shared" si="1"/>
        <v>39</v>
      </c>
      <c r="BG11" s="15">
        <f t="shared" si="2"/>
        <v>45</v>
      </c>
      <c r="BH11" s="15">
        <f t="shared" si="3"/>
        <v>0</v>
      </c>
      <c r="BI11" s="15">
        <f t="shared" si="4"/>
        <v>0</v>
      </c>
      <c r="BJ11" s="15">
        <f t="shared" si="5"/>
        <v>0</v>
      </c>
      <c r="BK11" s="15">
        <f t="shared" si="6"/>
        <v>0</v>
      </c>
      <c r="BL11" s="15">
        <f t="shared" si="7"/>
        <v>0</v>
      </c>
      <c r="BM11" s="15">
        <f t="shared" si="8"/>
        <v>0</v>
      </c>
      <c r="BN11" s="15">
        <f t="shared" si="9"/>
        <v>0</v>
      </c>
      <c r="BO11" s="15">
        <f t="shared" si="10"/>
        <v>0</v>
      </c>
      <c r="BP11" s="15">
        <f t="shared" si="11"/>
        <v>75</v>
      </c>
      <c r="BQ11" s="15">
        <f t="shared" si="12"/>
        <v>67</v>
      </c>
      <c r="BR11" s="15">
        <f t="shared" si="13"/>
        <v>49</v>
      </c>
      <c r="BS11" s="15">
        <f t="shared" si="14"/>
        <v>45</v>
      </c>
      <c r="BT11" s="15">
        <f t="shared" si="15"/>
        <v>0</v>
      </c>
      <c r="BU11" s="15">
        <f t="shared" si="16"/>
        <v>0</v>
      </c>
      <c r="BV11" s="15">
        <f t="shared" si="17"/>
        <v>320</v>
      </c>
      <c r="BW11" s="13"/>
      <c r="BX11" s="15">
        <f t="shared" si="18"/>
        <v>0</v>
      </c>
      <c r="BY11" s="15">
        <f t="shared" si="19"/>
        <v>0</v>
      </c>
      <c r="BZ11" s="15">
        <f t="shared" si="20"/>
        <v>0</v>
      </c>
      <c r="CA11" s="15">
        <f t="shared" si="21"/>
        <v>0</v>
      </c>
      <c r="CB11" s="15">
        <f t="shared" si="22"/>
        <v>0</v>
      </c>
      <c r="CC11" s="15">
        <f t="shared" si="23"/>
        <v>3</v>
      </c>
      <c r="CD11" s="15">
        <f t="shared" si="24"/>
        <v>0</v>
      </c>
      <c r="CE11" s="15">
        <f t="shared" si="25"/>
        <v>0</v>
      </c>
      <c r="CF11" s="15">
        <f t="shared" si="26"/>
        <v>3</v>
      </c>
      <c r="CG11" s="13"/>
      <c r="CH11" s="16">
        <f t="shared" si="27"/>
        <v>75</v>
      </c>
      <c r="CI11" s="16">
        <f t="shared" si="28"/>
        <v>67</v>
      </c>
      <c r="CJ11" s="16">
        <f t="shared" si="29"/>
        <v>49</v>
      </c>
      <c r="CK11" s="16">
        <f t="shared" si="30"/>
        <v>45</v>
      </c>
      <c r="CL11" s="16">
        <f t="shared" si="31"/>
        <v>45</v>
      </c>
      <c r="CM11" s="16">
        <f t="shared" si="32"/>
        <v>39</v>
      </c>
      <c r="CN11" s="16">
        <f t="shared" si="33"/>
        <v>0</v>
      </c>
      <c r="CO11" s="16">
        <f t="shared" si="34"/>
        <v>0</v>
      </c>
      <c r="CP11" s="16">
        <f t="shared" si="35"/>
        <v>0</v>
      </c>
      <c r="CQ11" s="16">
        <f t="shared" si="36"/>
        <v>0</v>
      </c>
      <c r="CR11" s="16">
        <f t="shared" si="37"/>
        <v>0</v>
      </c>
      <c r="CS11" s="16">
        <f t="shared" si="38"/>
        <v>0</v>
      </c>
      <c r="CT11" s="16">
        <f t="shared" si="39"/>
        <v>0</v>
      </c>
      <c r="CU11" s="16">
        <f t="shared" si="40"/>
        <v>0</v>
      </c>
      <c r="CV11" s="16">
        <f t="shared" si="41"/>
        <v>0</v>
      </c>
      <c r="CW11" s="16">
        <f t="shared" si="42"/>
        <v>0</v>
      </c>
      <c r="CX11" s="14"/>
      <c r="CY11" s="15">
        <f t="shared" si="43"/>
        <v>3</v>
      </c>
      <c r="CZ11" s="15">
        <f t="shared" si="44"/>
        <v>0</v>
      </c>
      <c r="DA11" s="15">
        <f t="shared" si="45"/>
        <v>0</v>
      </c>
      <c r="DB11" s="15">
        <f t="shared" si="46"/>
        <v>0</v>
      </c>
      <c r="DC11" s="15">
        <f t="shared" si="47"/>
        <v>0</v>
      </c>
      <c r="DD11" s="15">
        <f t="shared" si="48"/>
        <v>0</v>
      </c>
      <c r="DE11" s="15">
        <f t="shared" si="49"/>
        <v>0</v>
      </c>
      <c r="DF11" s="15">
        <f t="shared" si="50"/>
        <v>0</v>
      </c>
    </row>
    <row r="12" spans="1:110" ht="15" customHeight="1">
      <c r="A12" s="108">
        <v>12</v>
      </c>
      <c r="B12" s="108">
        <v>9</v>
      </c>
      <c r="C12" s="69" t="s">
        <v>175</v>
      </c>
      <c r="D12" s="65"/>
      <c r="E12" s="76">
        <v>80</v>
      </c>
      <c r="F12" s="76">
        <f t="shared" si="54"/>
        <v>80</v>
      </c>
      <c r="G12" s="107"/>
      <c r="H12" s="58">
        <v>54</v>
      </c>
      <c r="I12" s="58">
        <v>30</v>
      </c>
      <c r="J12" s="58"/>
      <c r="K12" s="58"/>
      <c r="L12" s="58"/>
      <c r="M12" s="57">
        <v>54</v>
      </c>
      <c r="N12" s="58">
        <v>39</v>
      </c>
      <c r="O12" s="58"/>
      <c r="P12" s="58"/>
      <c r="Q12" s="58"/>
      <c r="R12" s="137"/>
      <c r="S12" s="137"/>
      <c r="T12" s="137"/>
      <c r="U12" s="137"/>
      <c r="V12" s="137"/>
      <c r="W12" s="137"/>
      <c r="X12" s="137"/>
      <c r="Y12" s="137"/>
      <c r="Z12" s="137"/>
      <c r="AA12" s="137"/>
      <c r="AB12" s="137"/>
      <c r="AC12" s="137"/>
      <c r="AD12" s="137"/>
      <c r="AE12" s="137"/>
      <c r="AF12" s="137"/>
      <c r="AG12" s="137"/>
      <c r="AH12" s="137"/>
      <c r="AI12" s="137"/>
      <c r="AJ12" s="137"/>
      <c r="AK12" s="137"/>
      <c r="AL12" s="137"/>
      <c r="AM12" s="137"/>
      <c r="AN12" s="137"/>
      <c r="AO12" s="137"/>
      <c r="AP12" s="137"/>
      <c r="AQ12" s="57">
        <v>54</v>
      </c>
      <c r="AR12" s="58">
        <v>75</v>
      </c>
      <c r="AS12" s="58"/>
      <c r="AT12" s="58"/>
      <c r="AU12" s="58">
        <v>3</v>
      </c>
      <c r="AV12" s="11">
        <f t="shared" si="0"/>
        <v>309</v>
      </c>
      <c r="AW12" s="101">
        <f t="shared" si="51"/>
        <v>14</v>
      </c>
      <c r="AX12" s="88"/>
      <c r="AY12" s="51"/>
      <c r="AZ12" s="89"/>
      <c r="BA12" s="26">
        <f t="shared" si="52"/>
        <v>306</v>
      </c>
      <c r="BB12" s="30">
        <f t="shared" si="53"/>
        <v>3</v>
      </c>
      <c r="BC12" s="28"/>
      <c r="BD12" s="29"/>
      <c r="BE12" s="28"/>
      <c r="BF12" s="15">
        <f t="shared" si="1"/>
        <v>54</v>
      </c>
      <c r="BG12" s="15">
        <f t="shared" si="2"/>
        <v>30</v>
      </c>
      <c r="BH12" s="15">
        <f t="shared" si="3"/>
        <v>54</v>
      </c>
      <c r="BI12" s="15">
        <f t="shared" si="4"/>
        <v>39</v>
      </c>
      <c r="BJ12" s="15">
        <f t="shared" si="5"/>
        <v>0</v>
      </c>
      <c r="BK12" s="15">
        <f t="shared" si="6"/>
        <v>0</v>
      </c>
      <c r="BL12" s="15">
        <f t="shared" si="7"/>
        <v>0</v>
      </c>
      <c r="BM12" s="15">
        <f t="shared" si="8"/>
        <v>0</v>
      </c>
      <c r="BN12" s="15">
        <f t="shared" si="9"/>
        <v>0</v>
      </c>
      <c r="BO12" s="15">
        <f t="shared" si="10"/>
        <v>0</v>
      </c>
      <c r="BP12" s="15">
        <f t="shared" si="11"/>
        <v>0</v>
      </c>
      <c r="BQ12" s="15">
        <f t="shared" si="12"/>
        <v>0</v>
      </c>
      <c r="BR12" s="15">
        <f t="shared" si="13"/>
        <v>0</v>
      </c>
      <c r="BS12" s="15">
        <f t="shared" si="14"/>
        <v>0</v>
      </c>
      <c r="BT12" s="15">
        <f t="shared" si="15"/>
        <v>54</v>
      </c>
      <c r="BU12" s="15">
        <f t="shared" si="16"/>
        <v>75</v>
      </c>
      <c r="BV12" s="15">
        <f t="shared" si="17"/>
        <v>306</v>
      </c>
      <c r="BW12" s="13"/>
      <c r="BX12" s="15">
        <f t="shared" si="18"/>
        <v>0</v>
      </c>
      <c r="BY12" s="15">
        <f t="shared" si="19"/>
        <v>0</v>
      </c>
      <c r="BZ12" s="15">
        <f t="shared" si="20"/>
        <v>0</v>
      </c>
      <c r="CA12" s="15">
        <f t="shared" si="21"/>
        <v>0</v>
      </c>
      <c r="CB12" s="15">
        <f t="shared" si="22"/>
        <v>0</v>
      </c>
      <c r="CC12" s="15">
        <f t="shared" si="23"/>
        <v>0</v>
      </c>
      <c r="CD12" s="15">
        <f t="shared" si="24"/>
        <v>0</v>
      </c>
      <c r="CE12" s="15">
        <f t="shared" si="25"/>
        <v>3</v>
      </c>
      <c r="CF12" s="15">
        <f t="shared" si="26"/>
        <v>3</v>
      </c>
      <c r="CG12" s="13"/>
      <c r="CH12" s="16">
        <f t="shared" si="27"/>
        <v>75</v>
      </c>
      <c r="CI12" s="16">
        <f t="shared" si="28"/>
        <v>54</v>
      </c>
      <c r="CJ12" s="16">
        <f t="shared" si="29"/>
        <v>54</v>
      </c>
      <c r="CK12" s="16">
        <f t="shared" si="30"/>
        <v>54</v>
      </c>
      <c r="CL12" s="16">
        <f t="shared" si="31"/>
        <v>39</v>
      </c>
      <c r="CM12" s="16">
        <f t="shared" si="32"/>
        <v>30</v>
      </c>
      <c r="CN12" s="16">
        <f t="shared" si="33"/>
        <v>0</v>
      </c>
      <c r="CO12" s="16">
        <f t="shared" si="34"/>
        <v>0</v>
      </c>
      <c r="CP12" s="16">
        <f t="shared" si="35"/>
        <v>0</v>
      </c>
      <c r="CQ12" s="16">
        <f t="shared" si="36"/>
        <v>0</v>
      </c>
      <c r="CR12" s="16">
        <f t="shared" si="37"/>
        <v>0</v>
      </c>
      <c r="CS12" s="16">
        <f t="shared" si="38"/>
        <v>0</v>
      </c>
      <c r="CT12" s="16">
        <f t="shared" si="39"/>
        <v>0</v>
      </c>
      <c r="CU12" s="16">
        <f t="shared" si="40"/>
        <v>0</v>
      </c>
      <c r="CV12" s="16">
        <f t="shared" si="41"/>
        <v>0</v>
      </c>
      <c r="CW12" s="16">
        <f t="shared" si="42"/>
        <v>0</v>
      </c>
      <c r="CX12" s="14"/>
      <c r="CY12" s="15">
        <f t="shared" si="43"/>
        <v>3</v>
      </c>
      <c r="CZ12" s="15">
        <f t="shared" si="44"/>
        <v>0</v>
      </c>
      <c r="DA12" s="15">
        <f t="shared" si="45"/>
        <v>0</v>
      </c>
      <c r="DB12" s="15">
        <f t="shared" si="46"/>
        <v>0</v>
      </c>
      <c r="DC12" s="15">
        <f t="shared" si="47"/>
        <v>0</v>
      </c>
      <c r="DD12" s="15">
        <f t="shared" si="48"/>
        <v>0</v>
      </c>
      <c r="DE12" s="15">
        <f t="shared" si="49"/>
        <v>0</v>
      </c>
      <c r="DF12" s="15">
        <f t="shared" si="50"/>
        <v>0</v>
      </c>
    </row>
    <row r="13" spans="1:110" ht="15" customHeight="1">
      <c r="A13" s="108">
        <v>9</v>
      </c>
      <c r="B13" s="108">
        <v>10</v>
      </c>
      <c r="C13" s="81" t="s">
        <v>173</v>
      </c>
      <c r="D13" s="107"/>
      <c r="E13" s="76">
        <v>80</v>
      </c>
      <c r="F13" s="76">
        <f t="shared" si="54"/>
        <v>80</v>
      </c>
      <c r="G13" s="107"/>
      <c r="H13" s="58">
        <v>67</v>
      </c>
      <c r="I13" s="58">
        <v>60</v>
      </c>
      <c r="J13" s="58"/>
      <c r="K13" s="58"/>
      <c r="L13" s="58"/>
      <c r="M13" s="57">
        <v>49</v>
      </c>
      <c r="N13" s="58">
        <v>49</v>
      </c>
      <c r="O13" s="58"/>
      <c r="P13" s="58"/>
      <c r="Q13" s="58"/>
      <c r="R13" s="137"/>
      <c r="S13" s="137"/>
      <c r="T13" s="137"/>
      <c r="U13" s="137"/>
      <c r="V13" s="137"/>
      <c r="W13" s="137"/>
      <c r="X13" s="137"/>
      <c r="Y13" s="137"/>
      <c r="Z13" s="137"/>
      <c r="AA13" s="137"/>
      <c r="AB13" s="137"/>
      <c r="AC13" s="137"/>
      <c r="AD13" s="137"/>
      <c r="AE13" s="137"/>
      <c r="AF13" s="137"/>
      <c r="AG13" s="137"/>
      <c r="AH13" s="137"/>
      <c r="AI13" s="137"/>
      <c r="AJ13" s="137"/>
      <c r="AK13" s="137"/>
      <c r="AL13" s="137"/>
      <c r="AM13" s="137"/>
      <c r="AN13" s="137"/>
      <c r="AO13" s="137"/>
      <c r="AP13" s="137"/>
      <c r="AQ13" s="137"/>
      <c r="AR13" s="137"/>
      <c r="AS13" s="137"/>
      <c r="AT13" s="137"/>
      <c r="AU13" s="137"/>
      <c r="AV13" s="11">
        <f t="shared" si="0"/>
        <v>225</v>
      </c>
      <c r="AW13" s="101">
        <f t="shared" si="51"/>
        <v>84</v>
      </c>
      <c r="AX13" s="85"/>
      <c r="AY13" s="86"/>
      <c r="AZ13" s="87"/>
      <c r="BA13" s="26">
        <f t="shared" si="52"/>
        <v>225</v>
      </c>
      <c r="BB13" s="30">
        <f t="shared" si="53"/>
        <v>0</v>
      </c>
      <c r="BC13" s="29"/>
      <c r="BD13" s="28"/>
      <c r="BE13" s="29"/>
      <c r="BF13" s="15">
        <f t="shared" si="1"/>
        <v>67</v>
      </c>
      <c r="BG13" s="15">
        <f t="shared" si="2"/>
        <v>60</v>
      </c>
      <c r="BH13" s="15">
        <f t="shared" si="3"/>
        <v>49</v>
      </c>
      <c r="BI13" s="15">
        <f t="shared" si="4"/>
        <v>49</v>
      </c>
      <c r="BJ13" s="15">
        <f t="shared" si="5"/>
        <v>0</v>
      </c>
      <c r="BK13" s="15">
        <f t="shared" si="6"/>
        <v>0</v>
      </c>
      <c r="BL13" s="15">
        <f t="shared" si="7"/>
        <v>0</v>
      </c>
      <c r="BM13" s="15">
        <f t="shared" si="8"/>
        <v>0</v>
      </c>
      <c r="BN13" s="15">
        <f t="shared" si="9"/>
        <v>0</v>
      </c>
      <c r="BO13" s="15">
        <f t="shared" si="10"/>
        <v>0</v>
      </c>
      <c r="BP13" s="15">
        <f t="shared" si="11"/>
        <v>0</v>
      </c>
      <c r="BQ13" s="15">
        <f t="shared" si="12"/>
        <v>0</v>
      </c>
      <c r="BR13" s="15">
        <f t="shared" si="13"/>
        <v>0</v>
      </c>
      <c r="BS13" s="15">
        <f t="shared" si="14"/>
        <v>0</v>
      </c>
      <c r="BT13" s="15">
        <f t="shared" si="15"/>
        <v>0</v>
      </c>
      <c r="BU13" s="15">
        <f t="shared" si="16"/>
        <v>0</v>
      </c>
      <c r="BV13" s="15">
        <f t="shared" si="17"/>
        <v>225</v>
      </c>
      <c r="BW13" s="13"/>
      <c r="BX13" s="15">
        <f t="shared" si="18"/>
        <v>0</v>
      </c>
      <c r="BY13" s="15">
        <f t="shared" si="19"/>
        <v>0</v>
      </c>
      <c r="BZ13" s="15">
        <f t="shared" si="20"/>
        <v>0</v>
      </c>
      <c r="CA13" s="15">
        <f t="shared" si="21"/>
        <v>0</v>
      </c>
      <c r="CB13" s="15">
        <f t="shared" si="22"/>
        <v>0</v>
      </c>
      <c r="CC13" s="15">
        <f t="shared" si="23"/>
        <v>0</v>
      </c>
      <c r="CD13" s="15">
        <f t="shared" si="24"/>
        <v>0</v>
      </c>
      <c r="CE13" s="15">
        <f t="shared" si="25"/>
        <v>0</v>
      </c>
      <c r="CF13" s="15">
        <f t="shared" si="26"/>
        <v>0</v>
      </c>
      <c r="CG13" s="13"/>
      <c r="CH13" s="16">
        <f t="shared" si="27"/>
        <v>67</v>
      </c>
      <c r="CI13" s="16">
        <f t="shared" si="28"/>
        <v>60</v>
      </c>
      <c r="CJ13" s="16">
        <f t="shared" si="29"/>
        <v>49</v>
      </c>
      <c r="CK13" s="16">
        <f t="shared" si="30"/>
        <v>49</v>
      </c>
      <c r="CL13" s="16">
        <f t="shared" si="31"/>
        <v>0</v>
      </c>
      <c r="CM13" s="16">
        <f t="shared" si="32"/>
        <v>0</v>
      </c>
      <c r="CN13" s="16">
        <f t="shared" si="33"/>
        <v>0</v>
      </c>
      <c r="CO13" s="16">
        <f t="shared" si="34"/>
        <v>0</v>
      </c>
      <c r="CP13" s="16">
        <f t="shared" si="35"/>
        <v>0</v>
      </c>
      <c r="CQ13" s="16">
        <f t="shared" si="36"/>
        <v>0</v>
      </c>
      <c r="CR13" s="16">
        <f t="shared" si="37"/>
        <v>0</v>
      </c>
      <c r="CS13" s="16">
        <f t="shared" si="38"/>
        <v>0</v>
      </c>
      <c r="CT13" s="16">
        <f t="shared" si="39"/>
        <v>0</v>
      </c>
      <c r="CU13" s="16">
        <f t="shared" si="40"/>
        <v>0</v>
      </c>
      <c r="CV13" s="16">
        <f t="shared" si="41"/>
        <v>0</v>
      </c>
      <c r="CW13" s="16">
        <f t="shared" si="42"/>
        <v>0</v>
      </c>
      <c r="CX13" s="14"/>
      <c r="CY13" s="15">
        <f t="shared" si="43"/>
        <v>0</v>
      </c>
      <c r="CZ13" s="15">
        <f t="shared" si="44"/>
        <v>0</v>
      </c>
      <c r="DA13" s="15">
        <f t="shared" si="45"/>
        <v>0</v>
      </c>
      <c r="DB13" s="15">
        <f t="shared" si="46"/>
        <v>0</v>
      </c>
      <c r="DC13" s="15">
        <f t="shared" si="47"/>
        <v>0</v>
      </c>
      <c r="DD13" s="15">
        <f t="shared" si="48"/>
        <v>0</v>
      </c>
      <c r="DE13" s="15">
        <f t="shared" si="49"/>
        <v>0</v>
      </c>
      <c r="DF13" s="15">
        <f t="shared" si="50"/>
        <v>0</v>
      </c>
    </row>
    <row r="14" spans="1:110" ht="15" customHeight="1">
      <c r="A14" s="108">
        <v>10</v>
      </c>
      <c r="B14" s="108">
        <v>11</v>
      </c>
      <c r="C14" s="35" t="s">
        <v>268</v>
      </c>
      <c r="D14" s="65"/>
      <c r="E14" s="76">
        <v>80</v>
      </c>
      <c r="F14" s="76">
        <f t="shared" si="54"/>
        <v>80</v>
      </c>
      <c r="G14" s="99"/>
      <c r="H14" s="137"/>
      <c r="I14" s="137"/>
      <c r="J14" s="137"/>
      <c r="K14" s="137"/>
      <c r="L14" s="137"/>
      <c r="M14" s="57">
        <v>45</v>
      </c>
      <c r="N14" s="58">
        <v>36</v>
      </c>
      <c r="O14" s="58"/>
      <c r="P14" s="58"/>
      <c r="Q14" s="58"/>
      <c r="R14" s="137"/>
      <c r="S14" s="137"/>
      <c r="T14" s="137"/>
      <c r="U14" s="137"/>
      <c r="V14" s="137"/>
      <c r="W14" s="137"/>
      <c r="X14" s="137"/>
      <c r="Y14" s="137"/>
      <c r="Z14" s="137"/>
      <c r="AA14" s="137"/>
      <c r="AB14" s="57">
        <v>75</v>
      </c>
      <c r="AC14" s="58">
        <v>60</v>
      </c>
      <c r="AD14" s="58"/>
      <c r="AE14" s="58">
        <v>3</v>
      </c>
      <c r="AF14" s="58"/>
      <c r="AG14" s="137"/>
      <c r="AH14" s="137"/>
      <c r="AI14" s="137"/>
      <c r="AJ14" s="137"/>
      <c r="AK14" s="137"/>
      <c r="AL14" s="137"/>
      <c r="AM14" s="137"/>
      <c r="AN14" s="137"/>
      <c r="AO14" s="137"/>
      <c r="AP14" s="137"/>
      <c r="AQ14" s="137"/>
      <c r="AR14" s="137"/>
      <c r="AS14" s="137"/>
      <c r="AT14" s="137"/>
      <c r="AU14" s="137"/>
      <c r="AV14" s="11">
        <f t="shared" si="0"/>
        <v>219</v>
      </c>
      <c r="AW14" s="101">
        <f t="shared" si="51"/>
        <v>6</v>
      </c>
      <c r="AX14" s="88"/>
      <c r="AY14" s="51"/>
      <c r="AZ14" s="89"/>
      <c r="BA14" s="26">
        <f t="shared" si="52"/>
        <v>216</v>
      </c>
      <c r="BB14" s="30">
        <f t="shared" si="53"/>
        <v>3</v>
      </c>
      <c r="BC14" s="28"/>
      <c r="BD14" s="29"/>
      <c r="BE14" s="28"/>
      <c r="BF14" s="15">
        <f t="shared" si="1"/>
        <v>0</v>
      </c>
      <c r="BG14" s="15">
        <f t="shared" si="2"/>
        <v>0</v>
      </c>
      <c r="BH14" s="15">
        <f t="shared" si="3"/>
        <v>45</v>
      </c>
      <c r="BI14" s="15">
        <f t="shared" si="4"/>
        <v>36</v>
      </c>
      <c r="BJ14" s="15">
        <f t="shared" si="5"/>
        <v>0</v>
      </c>
      <c r="BK14" s="15">
        <f t="shared" si="6"/>
        <v>0</v>
      </c>
      <c r="BL14" s="15">
        <f t="shared" si="7"/>
        <v>0</v>
      </c>
      <c r="BM14" s="15">
        <f t="shared" si="8"/>
        <v>0</v>
      </c>
      <c r="BN14" s="15">
        <f t="shared" si="9"/>
        <v>75</v>
      </c>
      <c r="BO14" s="15">
        <f t="shared" si="10"/>
        <v>60</v>
      </c>
      <c r="BP14" s="15">
        <f t="shared" si="11"/>
        <v>0</v>
      </c>
      <c r="BQ14" s="15">
        <f t="shared" si="12"/>
        <v>0</v>
      </c>
      <c r="BR14" s="15">
        <f t="shared" si="13"/>
        <v>0</v>
      </c>
      <c r="BS14" s="15">
        <f t="shared" si="14"/>
        <v>0</v>
      </c>
      <c r="BT14" s="15">
        <f t="shared" si="15"/>
        <v>0</v>
      </c>
      <c r="BU14" s="15">
        <f t="shared" si="16"/>
        <v>0</v>
      </c>
      <c r="BV14" s="15">
        <f t="shared" si="17"/>
        <v>216</v>
      </c>
      <c r="BW14" s="13"/>
      <c r="BX14" s="15">
        <f t="shared" si="18"/>
        <v>0</v>
      </c>
      <c r="BY14" s="15">
        <f t="shared" si="19"/>
        <v>0</v>
      </c>
      <c r="BZ14" s="15">
        <f t="shared" si="20"/>
        <v>0</v>
      </c>
      <c r="CA14" s="15">
        <f t="shared" si="21"/>
        <v>0</v>
      </c>
      <c r="CB14" s="15">
        <f t="shared" si="22"/>
        <v>3</v>
      </c>
      <c r="CC14" s="15">
        <f t="shared" si="23"/>
        <v>0</v>
      </c>
      <c r="CD14" s="15">
        <f t="shared" si="24"/>
        <v>0</v>
      </c>
      <c r="CE14" s="15">
        <f t="shared" si="25"/>
        <v>0</v>
      </c>
      <c r="CF14" s="15">
        <f t="shared" si="26"/>
        <v>3</v>
      </c>
      <c r="CG14" s="13"/>
      <c r="CH14" s="16">
        <f t="shared" si="27"/>
        <v>75</v>
      </c>
      <c r="CI14" s="16">
        <f t="shared" si="28"/>
        <v>60</v>
      </c>
      <c r="CJ14" s="16">
        <f t="shared" si="29"/>
        <v>45</v>
      </c>
      <c r="CK14" s="16">
        <f t="shared" si="30"/>
        <v>36</v>
      </c>
      <c r="CL14" s="16">
        <f t="shared" si="31"/>
        <v>0</v>
      </c>
      <c r="CM14" s="16">
        <f t="shared" si="32"/>
        <v>0</v>
      </c>
      <c r="CN14" s="16">
        <f t="shared" si="33"/>
        <v>0</v>
      </c>
      <c r="CO14" s="16">
        <f t="shared" si="34"/>
        <v>0</v>
      </c>
      <c r="CP14" s="16">
        <f t="shared" si="35"/>
        <v>0</v>
      </c>
      <c r="CQ14" s="16">
        <f t="shared" si="36"/>
        <v>0</v>
      </c>
      <c r="CR14" s="16">
        <f t="shared" si="37"/>
        <v>0</v>
      </c>
      <c r="CS14" s="16">
        <f t="shared" si="38"/>
        <v>0</v>
      </c>
      <c r="CT14" s="16">
        <f t="shared" si="39"/>
        <v>0</v>
      </c>
      <c r="CU14" s="16">
        <f t="shared" si="40"/>
        <v>0</v>
      </c>
      <c r="CV14" s="16">
        <f t="shared" si="41"/>
        <v>0</v>
      </c>
      <c r="CW14" s="16">
        <f t="shared" si="42"/>
        <v>0</v>
      </c>
      <c r="CX14" s="14"/>
      <c r="CY14" s="15">
        <f t="shared" si="43"/>
        <v>3</v>
      </c>
      <c r="CZ14" s="15">
        <f t="shared" si="44"/>
        <v>0</v>
      </c>
      <c r="DA14" s="15">
        <f t="shared" si="45"/>
        <v>0</v>
      </c>
      <c r="DB14" s="15">
        <f t="shared" si="46"/>
        <v>0</v>
      </c>
      <c r="DC14" s="15">
        <f t="shared" si="47"/>
        <v>0</v>
      </c>
      <c r="DD14" s="15">
        <f t="shared" si="48"/>
        <v>0</v>
      </c>
      <c r="DE14" s="15">
        <f t="shared" si="49"/>
        <v>0</v>
      </c>
      <c r="DF14" s="15">
        <f t="shared" si="50"/>
        <v>0</v>
      </c>
    </row>
    <row r="15" spans="1:110" ht="15" customHeight="1">
      <c r="A15" s="108">
        <v>17</v>
      </c>
      <c r="B15" s="108">
        <v>12</v>
      </c>
      <c r="C15" s="2" t="s">
        <v>182</v>
      </c>
      <c r="D15" s="65"/>
      <c r="E15" s="76">
        <v>80</v>
      </c>
      <c r="F15" s="76">
        <f t="shared" si="54"/>
        <v>80</v>
      </c>
      <c r="G15" s="107"/>
      <c r="H15" s="58">
        <v>30</v>
      </c>
      <c r="I15" s="58">
        <v>49</v>
      </c>
      <c r="J15" s="58"/>
      <c r="K15" s="58"/>
      <c r="L15" s="58"/>
      <c r="M15" s="137"/>
      <c r="N15" s="137"/>
      <c r="O15" s="137"/>
      <c r="P15" s="137"/>
      <c r="Q15" s="137"/>
      <c r="R15" s="137"/>
      <c r="S15" s="137"/>
      <c r="T15" s="137"/>
      <c r="U15" s="137"/>
      <c r="V15" s="137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37"/>
      <c r="AK15" s="137"/>
      <c r="AL15" s="137"/>
      <c r="AM15" s="137"/>
      <c r="AN15" s="137"/>
      <c r="AO15" s="137"/>
      <c r="AP15" s="137"/>
      <c r="AQ15" s="57">
        <v>60</v>
      </c>
      <c r="AR15" s="58">
        <v>67</v>
      </c>
      <c r="AS15" s="58"/>
      <c r="AT15" s="58"/>
      <c r="AU15" s="58"/>
      <c r="AV15" s="11">
        <f t="shared" si="0"/>
        <v>206</v>
      </c>
      <c r="AW15" s="101">
        <f t="shared" si="51"/>
        <v>13</v>
      </c>
      <c r="AX15" s="85"/>
      <c r="AY15" s="86"/>
      <c r="AZ15" s="87"/>
      <c r="BA15" s="26">
        <f t="shared" si="52"/>
        <v>206</v>
      </c>
      <c r="BB15" s="30">
        <f>SUM(CY15:DC15)</f>
        <v>0</v>
      </c>
      <c r="BC15" s="29"/>
      <c r="BD15" s="28"/>
      <c r="BE15" s="29"/>
      <c r="BF15" s="15">
        <f t="shared" si="1"/>
        <v>30</v>
      </c>
      <c r="BG15" s="15">
        <f t="shared" si="2"/>
        <v>49</v>
      </c>
      <c r="BH15" s="15">
        <f t="shared" si="3"/>
        <v>0</v>
      </c>
      <c r="BI15" s="15">
        <f t="shared" si="4"/>
        <v>0</v>
      </c>
      <c r="BJ15" s="15">
        <f t="shared" si="5"/>
        <v>0</v>
      </c>
      <c r="BK15" s="15">
        <f t="shared" si="6"/>
        <v>0</v>
      </c>
      <c r="BL15" s="15">
        <f t="shared" si="7"/>
        <v>0</v>
      </c>
      <c r="BM15" s="15">
        <f t="shared" si="8"/>
        <v>0</v>
      </c>
      <c r="BN15" s="15">
        <f t="shared" si="9"/>
        <v>0</v>
      </c>
      <c r="BO15" s="15">
        <f t="shared" si="10"/>
        <v>0</v>
      </c>
      <c r="BP15" s="15">
        <f t="shared" si="11"/>
        <v>0</v>
      </c>
      <c r="BQ15" s="15">
        <f t="shared" si="12"/>
        <v>0</v>
      </c>
      <c r="BR15" s="15">
        <f t="shared" si="13"/>
        <v>0</v>
      </c>
      <c r="BS15" s="15">
        <f t="shared" si="14"/>
        <v>0</v>
      </c>
      <c r="BT15" s="15">
        <f t="shared" si="15"/>
        <v>60</v>
      </c>
      <c r="BU15" s="15">
        <f t="shared" si="16"/>
        <v>67</v>
      </c>
      <c r="BV15" s="15">
        <f t="shared" si="17"/>
        <v>206</v>
      </c>
      <c r="BW15" s="13"/>
      <c r="BX15" s="15">
        <f t="shared" si="18"/>
        <v>0</v>
      </c>
      <c r="BY15" s="15">
        <f t="shared" si="19"/>
        <v>0</v>
      </c>
      <c r="BZ15" s="15">
        <f t="shared" si="20"/>
        <v>0</v>
      </c>
      <c r="CA15" s="15">
        <f t="shared" si="21"/>
        <v>0</v>
      </c>
      <c r="CB15" s="15">
        <f t="shared" si="22"/>
        <v>0</v>
      </c>
      <c r="CC15" s="15">
        <f t="shared" si="23"/>
        <v>0</v>
      </c>
      <c r="CD15" s="15">
        <f t="shared" si="24"/>
        <v>0</v>
      </c>
      <c r="CE15" s="15">
        <f t="shared" si="25"/>
        <v>0</v>
      </c>
      <c r="CF15" s="15">
        <f t="shared" si="26"/>
        <v>0</v>
      </c>
      <c r="CG15" s="13"/>
      <c r="CH15" s="16">
        <f t="shared" si="27"/>
        <v>67</v>
      </c>
      <c r="CI15" s="16">
        <f t="shared" si="28"/>
        <v>60</v>
      </c>
      <c r="CJ15" s="16">
        <f t="shared" si="29"/>
        <v>49</v>
      </c>
      <c r="CK15" s="16">
        <f t="shared" si="30"/>
        <v>30</v>
      </c>
      <c r="CL15" s="16">
        <f t="shared" si="31"/>
        <v>0</v>
      </c>
      <c r="CM15" s="16">
        <f t="shared" si="32"/>
        <v>0</v>
      </c>
      <c r="CN15" s="16">
        <f t="shared" si="33"/>
        <v>0</v>
      </c>
      <c r="CO15" s="16">
        <f t="shared" si="34"/>
        <v>0</v>
      </c>
      <c r="CP15" s="16">
        <f t="shared" si="35"/>
        <v>0</v>
      </c>
      <c r="CQ15" s="16">
        <f t="shared" si="36"/>
        <v>0</v>
      </c>
      <c r="CR15" s="16">
        <f t="shared" si="37"/>
        <v>0</v>
      </c>
      <c r="CS15" s="16">
        <f t="shared" si="38"/>
        <v>0</v>
      </c>
      <c r="CT15" s="16">
        <f t="shared" si="39"/>
        <v>0</v>
      </c>
      <c r="CU15" s="16">
        <f t="shared" si="40"/>
        <v>0</v>
      </c>
      <c r="CV15" s="16">
        <f t="shared" si="41"/>
        <v>0</v>
      </c>
      <c r="CW15" s="16">
        <f t="shared" si="42"/>
        <v>0</v>
      </c>
      <c r="CX15" s="14"/>
      <c r="CY15" s="15">
        <f t="shared" si="43"/>
        <v>0</v>
      </c>
      <c r="CZ15" s="15">
        <f t="shared" si="44"/>
        <v>0</v>
      </c>
      <c r="DA15" s="15">
        <f t="shared" si="45"/>
        <v>0</v>
      </c>
      <c r="DB15" s="15">
        <f t="shared" si="46"/>
        <v>0</v>
      </c>
      <c r="DC15" s="15">
        <f t="shared" si="47"/>
        <v>0</v>
      </c>
      <c r="DD15" s="15">
        <f t="shared" si="48"/>
        <v>0</v>
      </c>
      <c r="DE15" s="15">
        <f t="shared" si="49"/>
        <v>0</v>
      </c>
      <c r="DF15" s="15">
        <f t="shared" si="50"/>
        <v>0</v>
      </c>
    </row>
    <row r="16" spans="1:110" ht="15" customHeight="1">
      <c r="A16" s="108">
        <v>11</v>
      </c>
      <c r="B16" s="108">
        <v>13</v>
      </c>
      <c r="C16" s="2" t="s">
        <v>180</v>
      </c>
      <c r="D16" s="65"/>
      <c r="E16" s="76">
        <v>80</v>
      </c>
      <c r="F16" s="76">
        <f t="shared" si="54"/>
        <v>80</v>
      </c>
      <c r="G16" s="99"/>
      <c r="H16" s="58">
        <v>36</v>
      </c>
      <c r="I16" s="58">
        <v>54</v>
      </c>
      <c r="J16" s="58"/>
      <c r="K16" s="58"/>
      <c r="L16" s="58"/>
      <c r="M16" s="57">
        <v>42</v>
      </c>
      <c r="N16" s="58">
        <v>67</v>
      </c>
      <c r="O16" s="58"/>
      <c r="P16" s="58"/>
      <c r="Q16" s="58"/>
      <c r="R16" s="137"/>
      <c r="S16" s="137"/>
      <c r="T16" s="137"/>
      <c r="U16" s="137"/>
      <c r="V16" s="137"/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7"/>
      <c r="AJ16" s="137"/>
      <c r="AK16" s="137"/>
      <c r="AL16" s="137"/>
      <c r="AM16" s="137"/>
      <c r="AN16" s="137"/>
      <c r="AO16" s="137"/>
      <c r="AP16" s="137"/>
      <c r="AQ16" s="137"/>
      <c r="AR16" s="137"/>
      <c r="AS16" s="137"/>
      <c r="AT16" s="137"/>
      <c r="AU16" s="137"/>
      <c r="AV16" s="11">
        <f t="shared" si="0"/>
        <v>199</v>
      </c>
      <c r="AW16" s="101">
        <f t="shared" si="51"/>
        <v>7</v>
      </c>
      <c r="AX16" s="88"/>
      <c r="AY16" s="51"/>
      <c r="AZ16" s="89"/>
      <c r="BA16" s="26">
        <f t="shared" si="52"/>
        <v>199</v>
      </c>
      <c r="BB16" s="30">
        <f t="shared" si="53"/>
        <v>0</v>
      </c>
      <c r="BC16" s="28"/>
      <c r="BD16" s="29"/>
      <c r="BE16" s="28"/>
      <c r="BF16" s="15">
        <f t="shared" si="1"/>
        <v>36</v>
      </c>
      <c r="BG16" s="15">
        <f t="shared" si="2"/>
        <v>54</v>
      </c>
      <c r="BH16" s="15">
        <f t="shared" si="3"/>
        <v>42</v>
      </c>
      <c r="BI16" s="15">
        <f t="shared" si="4"/>
        <v>67</v>
      </c>
      <c r="BJ16" s="15">
        <f t="shared" si="5"/>
        <v>0</v>
      </c>
      <c r="BK16" s="15">
        <f t="shared" si="6"/>
        <v>0</v>
      </c>
      <c r="BL16" s="15">
        <f t="shared" si="7"/>
        <v>0</v>
      </c>
      <c r="BM16" s="15">
        <f t="shared" si="8"/>
        <v>0</v>
      </c>
      <c r="BN16" s="15">
        <f t="shared" si="9"/>
        <v>0</v>
      </c>
      <c r="BO16" s="15">
        <f t="shared" si="10"/>
        <v>0</v>
      </c>
      <c r="BP16" s="15">
        <f t="shared" si="11"/>
        <v>0</v>
      </c>
      <c r="BQ16" s="15">
        <f t="shared" si="12"/>
        <v>0</v>
      </c>
      <c r="BR16" s="15">
        <f t="shared" si="13"/>
        <v>0</v>
      </c>
      <c r="BS16" s="15">
        <f t="shared" si="14"/>
        <v>0</v>
      </c>
      <c r="BT16" s="15">
        <f t="shared" si="15"/>
        <v>0</v>
      </c>
      <c r="BU16" s="15">
        <f t="shared" si="16"/>
        <v>0</v>
      </c>
      <c r="BV16" s="15">
        <f t="shared" si="17"/>
        <v>199</v>
      </c>
      <c r="BW16" s="13"/>
      <c r="BX16" s="15">
        <f t="shared" si="18"/>
        <v>0</v>
      </c>
      <c r="BY16" s="15">
        <f t="shared" si="19"/>
        <v>0</v>
      </c>
      <c r="BZ16" s="15">
        <f t="shared" si="20"/>
        <v>0</v>
      </c>
      <c r="CA16" s="15">
        <f t="shared" si="21"/>
        <v>0</v>
      </c>
      <c r="CB16" s="15">
        <f t="shared" si="22"/>
        <v>0</v>
      </c>
      <c r="CC16" s="15">
        <f t="shared" si="23"/>
        <v>0</v>
      </c>
      <c r="CD16" s="15">
        <f t="shared" si="24"/>
        <v>0</v>
      </c>
      <c r="CE16" s="15">
        <f t="shared" si="25"/>
        <v>0</v>
      </c>
      <c r="CF16" s="15">
        <f t="shared" si="26"/>
        <v>0</v>
      </c>
      <c r="CG16" s="13"/>
      <c r="CH16" s="16">
        <f t="shared" si="27"/>
        <v>67</v>
      </c>
      <c r="CI16" s="16">
        <f t="shared" si="28"/>
        <v>54</v>
      </c>
      <c r="CJ16" s="16">
        <f t="shared" si="29"/>
        <v>42</v>
      </c>
      <c r="CK16" s="16">
        <f t="shared" si="30"/>
        <v>36</v>
      </c>
      <c r="CL16" s="16">
        <f t="shared" si="31"/>
        <v>0</v>
      </c>
      <c r="CM16" s="16">
        <f t="shared" si="32"/>
        <v>0</v>
      </c>
      <c r="CN16" s="16">
        <f t="shared" si="33"/>
        <v>0</v>
      </c>
      <c r="CO16" s="16">
        <f t="shared" si="34"/>
        <v>0</v>
      </c>
      <c r="CP16" s="16">
        <f t="shared" si="35"/>
        <v>0</v>
      </c>
      <c r="CQ16" s="16">
        <f t="shared" si="36"/>
        <v>0</v>
      </c>
      <c r="CR16" s="16">
        <f t="shared" si="37"/>
        <v>0</v>
      </c>
      <c r="CS16" s="16">
        <f t="shared" si="38"/>
        <v>0</v>
      </c>
      <c r="CT16" s="16">
        <f t="shared" si="39"/>
        <v>0</v>
      </c>
      <c r="CU16" s="16">
        <f t="shared" si="40"/>
        <v>0</v>
      </c>
      <c r="CV16" s="16">
        <f t="shared" si="41"/>
        <v>0</v>
      </c>
      <c r="CW16" s="16">
        <f t="shared" si="42"/>
        <v>0</v>
      </c>
      <c r="CX16" s="14"/>
      <c r="CY16" s="15">
        <f t="shared" si="43"/>
        <v>0</v>
      </c>
      <c r="CZ16" s="15">
        <f t="shared" si="44"/>
        <v>0</v>
      </c>
      <c r="DA16" s="15">
        <f t="shared" si="45"/>
        <v>0</v>
      </c>
      <c r="DB16" s="15">
        <f t="shared" si="46"/>
        <v>0</v>
      </c>
      <c r="DC16" s="15">
        <f t="shared" si="47"/>
        <v>0</v>
      </c>
      <c r="DD16" s="15">
        <f t="shared" si="48"/>
        <v>0</v>
      </c>
      <c r="DE16" s="15">
        <f t="shared" si="49"/>
        <v>0</v>
      </c>
      <c r="DF16" s="15">
        <f t="shared" si="50"/>
        <v>0</v>
      </c>
    </row>
    <row r="17" spans="1:110" ht="15" customHeight="1">
      <c r="A17" s="108">
        <v>13</v>
      </c>
      <c r="B17" s="108">
        <v>14</v>
      </c>
      <c r="C17" s="69" t="s">
        <v>426</v>
      </c>
      <c r="D17" s="65"/>
      <c r="E17" s="76">
        <v>80</v>
      </c>
      <c r="F17" s="76">
        <f t="shared" si="54"/>
        <v>80</v>
      </c>
      <c r="G17" s="99"/>
      <c r="H17" s="137"/>
      <c r="I17" s="137"/>
      <c r="J17" s="137"/>
      <c r="K17" s="137"/>
      <c r="L17" s="137"/>
      <c r="M17" s="137"/>
      <c r="N17" s="137"/>
      <c r="O17" s="137"/>
      <c r="P17" s="137"/>
      <c r="Q17" s="137"/>
      <c r="R17" s="137"/>
      <c r="S17" s="137"/>
      <c r="T17" s="137"/>
      <c r="U17" s="137"/>
      <c r="V17" s="137"/>
      <c r="W17" s="137"/>
      <c r="X17" s="137"/>
      <c r="Y17" s="137"/>
      <c r="Z17" s="137"/>
      <c r="AA17" s="137"/>
      <c r="AB17" s="137"/>
      <c r="AC17" s="137"/>
      <c r="AD17" s="137"/>
      <c r="AE17" s="137"/>
      <c r="AF17" s="137"/>
      <c r="AG17" s="137"/>
      <c r="AH17" s="137"/>
      <c r="AI17" s="137"/>
      <c r="AJ17" s="137"/>
      <c r="AK17" s="137"/>
      <c r="AL17" s="57">
        <v>60</v>
      </c>
      <c r="AM17" s="58">
        <v>75</v>
      </c>
      <c r="AN17" s="58">
        <v>3</v>
      </c>
      <c r="AO17" s="58"/>
      <c r="AP17" s="58">
        <v>3</v>
      </c>
      <c r="AQ17" s="137"/>
      <c r="AR17" s="137"/>
      <c r="AS17" s="137"/>
      <c r="AT17" s="137"/>
      <c r="AU17" s="137"/>
      <c r="AV17" s="11">
        <f t="shared" si="0"/>
        <v>141</v>
      </c>
      <c r="AW17" s="101">
        <f t="shared" si="51"/>
        <v>58</v>
      </c>
      <c r="AX17" s="85"/>
      <c r="AY17" s="86"/>
      <c r="AZ17" s="87"/>
      <c r="BA17" s="26">
        <f t="shared" si="52"/>
        <v>135</v>
      </c>
      <c r="BB17" s="30">
        <f t="shared" si="53"/>
        <v>6</v>
      </c>
      <c r="BC17" s="29"/>
      <c r="BD17" s="28"/>
      <c r="BE17" s="29"/>
      <c r="BF17" s="15">
        <f t="shared" si="1"/>
        <v>0</v>
      </c>
      <c r="BG17" s="15">
        <f t="shared" si="2"/>
        <v>0</v>
      </c>
      <c r="BH17" s="15">
        <f t="shared" si="3"/>
        <v>0</v>
      </c>
      <c r="BI17" s="15">
        <f t="shared" si="4"/>
        <v>0</v>
      </c>
      <c r="BJ17" s="15">
        <f t="shared" si="5"/>
        <v>0</v>
      </c>
      <c r="BK17" s="15">
        <f t="shared" si="6"/>
        <v>0</v>
      </c>
      <c r="BL17" s="15">
        <f t="shared" si="7"/>
        <v>0</v>
      </c>
      <c r="BM17" s="15">
        <f t="shared" si="8"/>
        <v>0</v>
      </c>
      <c r="BN17" s="15">
        <f t="shared" si="9"/>
        <v>0</v>
      </c>
      <c r="BO17" s="15">
        <f t="shared" si="10"/>
        <v>0</v>
      </c>
      <c r="BP17" s="15">
        <f t="shared" si="11"/>
        <v>0</v>
      </c>
      <c r="BQ17" s="15">
        <f t="shared" si="12"/>
        <v>0</v>
      </c>
      <c r="BR17" s="15">
        <f t="shared" si="13"/>
        <v>60</v>
      </c>
      <c r="BS17" s="15">
        <f t="shared" si="14"/>
        <v>75</v>
      </c>
      <c r="BT17" s="15">
        <f t="shared" si="15"/>
        <v>0</v>
      </c>
      <c r="BU17" s="15">
        <f t="shared" si="16"/>
        <v>0</v>
      </c>
      <c r="BV17" s="15">
        <f t="shared" si="17"/>
        <v>135</v>
      </c>
      <c r="BW17" s="13"/>
      <c r="BX17" s="15">
        <f t="shared" si="18"/>
        <v>0</v>
      </c>
      <c r="BY17" s="15">
        <f t="shared" si="19"/>
        <v>0</v>
      </c>
      <c r="BZ17" s="15">
        <f t="shared" si="20"/>
        <v>0</v>
      </c>
      <c r="CA17" s="15">
        <f t="shared" si="21"/>
        <v>0</v>
      </c>
      <c r="CB17" s="15">
        <f t="shared" si="22"/>
        <v>0</v>
      </c>
      <c r="CC17" s="15">
        <f t="shared" si="23"/>
        <v>0</v>
      </c>
      <c r="CD17" s="15">
        <f t="shared" si="24"/>
        <v>6</v>
      </c>
      <c r="CE17" s="15">
        <f t="shared" si="25"/>
        <v>0</v>
      </c>
      <c r="CF17" s="15">
        <f t="shared" si="26"/>
        <v>6</v>
      </c>
      <c r="CG17" s="13"/>
      <c r="CH17" s="16">
        <f t="shared" si="27"/>
        <v>75</v>
      </c>
      <c r="CI17" s="16">
        <f t="shared" si="28"/>
        <v>60</v>
      </c>
      <c r="CJ17" s="16">
        <f t="shared" si="29"/>
        <v>0</v>
      </c>
      <c r="CK17" s="16">
        <f t="shared" si="30"/>
        <v>0</v>
      </c>
      <c r="CL17" s="16">
        <f t="shared" si="31"/>
        <v>0</v>
      </c>
      <c r="CM17" s="16">
        <f t="shared" si="32"/>
        <v>0</v>
      </c>
      <c r="CN17" s="16">
        <f t="shared" si="33"/>
        <v>0</v>
      </c>
      <c r="CO17" s="16">
        <f t="shared" si="34"/>
        <v>0</v>
      </c>
      <c r="CP17" s="16">
        <f t="shared" si="35"/>
        <v>0</v>
      </c>
      <c r="CQ17" s="16">
        <f t="shared" si="36"/>
        <v>0</v>
      </c>
      <c r="CR17" s="16">
        <f t="shared" si="37"/>
        <v>0</v>
      </c>
      <c r="CS17" s="16">
        <f t="shared" si="38"/>
        <v>0</v>
      </c>
      <c r="CT17" s="16">
        <f t="shared" si="39"/>
        <v>0</v>
      </c>
      <c r="CU17" s="16">
        <f t="shared" si="40"/>
        <v>0</v>
      </c>
      <c r="CV17" s="16">
        <f t="shared" si="41"/>
        <v>0</v>
      </c>
      <c r="CW17" s="16">
        <f t="shared" si="42"/>
        <v>0</v>
      </c>
      <c r="CX17" s="14"/>
      <c r="CY17" s="15">
        <f t="shared" si="43"/>
        <v>6</v>
      </c>
      <c r="CZ17" s="15">
        <f t="shared" si="44"/>
        <v>0</v>
      </c>
      <c r="DA17" s="15">
        <f t="shared" si="45"/>
        <v>0</v>
      </c>
      <c r="DB17" s="15">
        <f t="shared" si="46"/>
        <v>0</v>
      </c>
      <c r="DC17" s="15">
        <f t="shared" si="47"/>
        <v>0</v>
      </c>
      <c r="DD17" s="15">
        <f t="shared" si="48"/>
        <v>0</v>
      </c>
      <c r="DE17" s="15">
        <f t="shared" si="49"/>
        <v>0</v>
      </c>
      <c r="DF17" s="15">
        <f t="shared" si="50"/>
        <v>0</v>
      </c>
    </row>
    <row r="18" spans="1:110" ht="15" customHeight="1">
      <c r="A18" s="108">
        <v>14</v>
      </c>
      <c r="B18" s="108">
        <v>15</v>
      </c>
      <c r="C18" s="69" t="s">
        <v>266</v>
      </c>
      <c r="D18" s="65"/>
      <c r="E18" s="76">
        <v>80</v>
      </c>
      <c r="F18" s="76">
        <f t="shared" si="54"/>
        <v>80</v>
      </c>
      <c r="G18" s="99"/>
      <c r="H18" s="137"/>
      <c r="I18" s="137"/>
      <c r="J18" s="137"/>
      <c r="K18" s="137"/>
      <c r="L18" s="137"/>
      <c r="M18" s="57">
        <v>75</v>
      </c>
      <c r="N18" s="58">
        <v>54</v>
      </c>
      <c r="O18" s="58">
        <v>3</v>
      </c>
      <c r="P18" s="58"/>
      <c r="Q18" s="58"/>
      <c r="R18" s="137"/>
      <c r="S18" s="137"/>
      <c r="T18" s="137"/>
      <c r="U18" s="137"/>
      <c r="V18" s="137"/>
      <c r="W18" s="137"/>
      <c r="X18" s="137"/>
      <c r="Y18" s="137"/>
      <c r="Z18" s="137"/>
      <c r="AA18" s="137"/>
      <c r="AB18" s="137"/>
      <c r="AC18" s="137"/>
      <c r="AD18" s="137"/>
      <c r="AE18" s="137"/>
      <c r="AF18" s="137"/>
      <c r="AG18" s="137"/>
      <c r="AH18" s="137"/>
      <c r="AI18" s="137"/>
      <c r="AJ18" s="137"/>
      <c r="AK18" s="137"/>
      <c r="AL18" s="137"/>
      <c r="AM18" s="137"/>
      <c r="AN18" s="137"/>
      <c r="AO18" s="137"/>
      <c r="AP18" s="137"/>
      <c r="AQ18" s="137"/>
      <c r="AR18" s="137"/>
      <c r="AS18" s="137"/>
      <c r="AT18" s="137"/>
      <c r="AU18" s="137"/>
      <c r="AV18" s="11">
        <f t="shared" si="0"/>
        <v>132</v>
      </c>
      <c r="AW18" s="101">
        <f t="shared" si="51"/>
        <v>9</v>
      </c>
      <c r="AX18" s="104"/>
      <c r="AY18" s="105"/>
      <c r="AZ18" s="106"/>
      <c r="BA18" s="26">
        <f t="shared" si="52"/>
        <v>129</v>
      </c>
      <c r="BB18" s="30">
        <f t="shared" si="53"/>
        <v>3</v>
      </c>
      <c r="BC18" s="28"/>
      <c r="BD18" s="29"/>
      <c r="BE18" s="28"/>
      <c r="BF18" s="15">
        <f t="shared" si="1"/>
        <v>0</v>
      </c>
      <c r="BG18" s="15">
        <f t="shared" si="2"/>
        <v>0</v>
      </c>
      <c r="BH18" s="15">
        <f t="shared" si="3"/>
        <v>75</v>
      </c>
      <c r="BI18" s="15">
        <f t="shared" si="4"/>
        <v>54</v>
      </c>
      <c r="BJ18" s="15">
        <f t="shared" si="5"/>
        <v>0</v>
      </c>
      <c r="BK18" s="15">
        <f t="shared" si="6"/>
        <v>0</v>
      </c>
      <c r="BL18" s="15">
        <f t="shared" si="7"/>
        <v>0</v>
      </c>
      <c r="BM18" s="15">
        <f t="shared" si="8"/>
        <v>0</v>
      </c>
      <c r="BN18" s="15">
        <f t="shared" si="9"/>
        <v>0</v>
      </c>
      <c r="BO18" s="15">
        <f t="shared" si="10"/>
        <v>0</v>
      </c>
      <c r="BP18" s="15">
        <f t="shared" si="11"/>
        <v>0</v>
      </c>
      <c r="BQ18" s="15">
        <f t="shared" si="12"/>
        <v>0</v>
      </c>
      <c r="BR18" s="15">
        <f t="shared" si="13"/>
        <v>0</v>
      </c>
      <c r="BS18" s="15">
        <f t="shared" si="14"/>
        <v>0</v>
      </c>
      <c r="BT18" s="15">
        <f t="shared" si="15"/>
        <v>0</v>
      </c>
      <c r="BU18" s="15">
        <f t="shared" si="16"/>
        <v>0</v>
      </c>
      <c r="BV18" s="15">
        <f t="shared" si="17"/>
        <v>129</v>
      </c>
      <c r="BW18" s="13"/>
      <c r="BX18" s="15">
        <f t="shared" si="18"/>
        <v>0</v>
      </c>
      <c r="BY18" s="15">
        <f t="shared" si="19"/>
        <v>3</v>
      </c>
      <c r="BZ18" s="15">
        <f t="shared" si="20"/>
        <v>0</v>
      </c>
      <c r="CA18" s="15">
        <f t="shared" si="21"/>
        <v>0</v>
      </c>
      <c r="CB18" s="15">
        <f t="shared" si="22"/>
        <v>0</v>
      </c>
      <c r="CC18" s="15">
        <f t="shared" si="23"/>
        <v>0</v>
      </c>
      <c r="CD18" s="15">
        <f t="shared" si="24"/>
        <v>0</v>
      </c>
      <c r="CE18" s="15">
        <f t="shared" si="25"/>
        <v>0</v>
      </c>
      <c r="CF18" s="15">
        <f t="shared" si="26"/>
        <v>3</v>
      </c>
      <c r="CG18" s="13"/>
      <c r="CH18" s="16">
        <f t="shared" si="27"/>
        <v>75</v>
      </c>
      <c r="CI18" s="16">
        <f t="shared" si="28"/>
        <v>54</v>
      </c>
      <c r="CJ18" s="16">
        <f t="shared" si="29"/>
        <v>0</v>
      </c>
      <c r="CK18" s="16">
        <f t="shared" si="30"/>
        <v>0</v>
      </c>
      <c r="CL18" s="16">
        <f t="shared" si="31"/>
        <v>0</v>
      </c>
      <c r="CM18" s="16">
        <f t="shared" si="32"/>
        <v>0</v>
      </c>
      <c r="CN18" s="16">
        <f t="shared" si="33"/>
        <v>0</v>
      </c>
      <c r="CO18" s="16">
        <f t="shared" si="34"/>
        <v>0</v>
      </c>
      <c r="CP18" s="16">
        <f t="shared" si="35"/>
        <v>0</v>
      </c>
      <c r="CQ18" s="16">
        <f t="shared" si="36"/>
        <v>0</v>
      </c>
      <c r="CR18" s="16">
        <f t="shared" si="37"/>
        <v>0</v>
      </c>
      <c r="CS18" s="16">
        <f t="shared" si="38"/>
        <v>0</v>
      </c>
      <c r="CT18" s="16">
        <f t="shared" si="39"/>
        <v>0</v>
      </c>
      <c r="CU18" s="16">
        <f t="shared" si="40"/>
        <v>0</v>
      </c>
      <c r="CV18" s="16">
        <f t="shared" si="41"/>
        <v>0</v>
      </c>
      <c r="CW18" s="16">
        <f t="shared" si="42"/>
        <v>0</v>
      </c>
      <c r="CX18" s="14"/>
      <c r="CY18" s="15">
        <f t="shared" si="43"/>
        <v>3</v>
      </c>
      <c r="CZ18" s="15">
        <f t="shared" si="44"/>
        <v>0</v>
      </c>
      <c r="DA18" s="15">
        <f t="shared" si="45"/>
        <v>0</v>
      </c>
      <c r="DB18" s="15">
        <f t="shared" si="46"/>
        <v>0</v>
      </c>
      <c r="DC18" s="15">
        <f t="shared" si="47"/>
        <v>0</v>
      </c>
      <c r="DD18" s="15">
        <f t="shared" si="48"/>
        <v>0</v>
      </c>
      <c r="DE18" s="15">
        <f t="shared" si="49"/>
        <v>0</v>
      </c>
      <c r="DF18" s="15">
        <f t="shared" si="50"/>
        <v>0</v>
      </c>
    </row>
    <row r="19" spans="1:110" ht="15" customHeight="1">
      <c r="A19" s="108">
        <v>15</v>
      </c>
      <c r="B19" s="108">
        <v>16</v>
      </c>
      <c r="C19" s="69" t="s">
        <v>418</v>
      </c>
      <c r="D19" s="65"/>
      <c r="E19" s="76">
        <v>80</v>
      </c>
      <c r="F19" s="76">
        <f t="shared" si="54"/>
        <v>80</v>
      </c>
      <c r="G19" s="99"/>
      <c r="H19" s="137"/>
      <c r="I19" s="137"/>
      <c r="J19" s="137"/>
      <c r="K19" s="137"/>
      <c r="L19" s="137"/>
      <c r="M19" s="137"/>
      <c r="N19" s="137"/>
      <c r="O19" s="137"/>
      <c r="P19" s="137"/>
      <c r="Q19" s="137"/>
      <c r="R19" s="137"/>
      <c r="S19" s="137"/>
      <c r="T19" s="137"/>
      <c r="U19" s="137"/>
      <c r="V19" s="137"/>
      <c r="W19" s="137"/>
      <c r="X19" s="137"/>
      <c r="Y19" s="137"/>
      <c r="Z19" s="137"/>
      <c r="AA19" s="137"/>
      <c r="AB19" s="137"/>
      <c r="AC19" s="137"/>
      <c r="AD19" s="137"/>
      <c r="AE19" s="137"/>
      <c r="AF19" s="137"/>
      <c r="AG19" s="137"/>
      <c r="AH19" s="137"/>
      <c r="AI19" s="137"/>
      <c r="AJ19" s="137"/>
      <c r="AK19" s="137"/>
      <c r="AL19" s="57">
        <v>67</v>
      </c>
      <c r="AM19" s="58">
        <v>60</v>
      </c>
      <c r="AN19" s="58"/>
      <c r="AO19" s="58"/>
      <c r="AP19" s="58"/>
      <c r="AQ19" s="137"/>
      <c r="AR19" s="137"/>
      <c r="AS19" s="137"/>
      <c r="AT19" s="137"/>
      <c r="AU19" s="137"/>
      <c r="AV19" s="11">
        <f t="shared" si="0"/>
        <v>127</v>
      </c>
      <c r="AW19" s="93">
        <f t="shared" si="51"/>
        <v>5</v>
      </c>
      <c r="AX19" s="85"/>
      <c r="AY19" s="86"/>
      <c r="AZ19" s="87"/>
      <c r="BA19" s="26">
        <f t="shared" si="52"/>
        <v>127</v>
      </c>
      <c r="BB19" s="30">
        <f t="shared" si="53"/>
        <v>0</v>
      </c>
      <c r="BC19" s="29"/>
      <c r="BD19" s="28"/>
      <c r="BE19" s="29"/>
      <c r="BF19" s="15">
        <f t="shared" si="1"/>
        <v>0</v>
      </c>
      <c r="BG19" s="15">
        <f t="shared" si="2"/>
        <v>0</v>
      </c>
      <c r="BH19" s="15">
        <f t="shared" si="3"/>
        <v>0</v>
      </c>
      <c r="BI19" s="15">
        <f t="shared" si="4"/>
        <v>0</v>
      </c>
      <c r="BJ19" s="15">
        <f t="shared" si="5"/>
        <v>0</v>
      </c>
      <c r="BK19" s="15">
        <f t="shared" si="6"/>
        <v>0</v>
      </c>
      <c r="BL19" s="15">
        <f t="shared" si="7"/>
        <v>0</v>
      </c>
      <c r="BM19" s="15">
        <f t="shared" si="8"/>
        <v>0</v>
      </c>
      <c r="BN19" s="15">
        <f t="shared" si="9"/>
        <v>0</v>
      </c>
      <c r="BO19" s="15">
        <f t="shared" si="10"/>
        <v>0</v>
      </c>
      <c r="BP19" s="15">
        <f t="shared" si="11"/>
        <v>0</v>
      </c>
      <c r="BQ19" s="15">
        <f t="shared" si="12"/>
        <v>0</v>
      </c>
      <c r="BR19" s="15">
        <f t="shared" si="13"/>
        <v>67</v>
      </c>
      <c r="BS19" s="15">
        <f t="shared" si="14"/>
        <v>60</v>
      </c>
      <c r="BT19" s="15">
        <f t="shared" si="15"/>
        <v>0</v>
      </c>
      <c r="BU19" s="15">
        <f t="shared" si="16"/>
        <v>0</v>
      </c>
      <c r="BV19" s="15">
        <f t="shared" si="17"/>
        <v>127</v>
      </c>
      <c r="BW19" s="13"/>
      <c r="BX19" s="15">
        <f t="shared" si="18"/>
        <v>0</v>
      </c>
      <c r="BY19" s="15">
        <f t="shared" si="19"/>
        <v>0</v>
      </c>
      <c r="BZ19" s="15">
        <f t="shared" si="20"/>
        <v>0</v>
      </c>
      <c r="CA19" s="15">
        <f t="shared" si="21"/>
        <v>0</v>
      </c>
      <c r="CB19" s="15">
        <f t="shared" si="22"/>
        <v>0</v>
      </c>
      <c r="CC19" s="15">
        <f t="shared" si="23"/>
        <v>0</v>
      </c>
      <c r="CD19" s="15">
        <f t="shared" si="24"/>
        <v>0</v>
      </c>
      <c r="CE19" s="15">
        <f t="shared" si="25"/>
        <v>0</v>
      </c>
      <c r="CF19" s="15">
        <f t="shared" si="26"/>
        <v>0</v>
      </c>
      <c r="CG19" s="13"/>
      <c r="CH19" s="16">
        <f t="shared" si="27"/>
        <v>67</v>
      </c>
      <c r="CI19" s="16">
        <f t="shared" si="28"/>
        <v>60</v>
      </c>
      <c r="CJ19" s="16">
        <f t="shared" si="29"/>
        <v>0</v>
      </c>
      <c r="CK19" s="16">
        <f t="shared" si="30"/>
        <v>0</v>
      </c>
      <c r="CL19" s="16">
        <f t="shared" si="31"/>
        <v>0</v>
      </c>
      <c r="CM19" s="16">
        <f t="shared" si="32"/>
        <v>0</v>
      </c>
      <c r="CN19" s="16">
        <f t="shared" si="33"/>
        <v>0</v>
      </c>
      <c r="CO19" s="16">
        <f t="shared" si="34"/>
        <v>0</v>
      </c>
      <c r="CP19" s="16">
        <f t="shared" si="35"/>
        <v>0</v>
      </c>
      <c r="CQ19" s="16">
        <f t="shared" si="36"/>
        <v>0</v>
      </c>
      <c r="CR19" s="16">
        <f t="shared" si="37"/>
        <v>0</v>
      </c>
      <c r="CS19" s="16">
        <f t="shared" si="38"/>
        <v>0</v>
      </c>
      <c r="CT19" s="16">
        <f t="shared" si="39"/>
        <v>0</v>
      </c>
      <c r="CU19" s="16">
        <f t="shared" si="40"/>
        <v>0</v>
      </c>
      <c r="CV19" s="16">
        <f t="shared" si="41"/>
        <v>0</v>
      </c>
      <c r="CW19" s="16">
        <f t="shared" si="42"/>
        <v>0</v>
      </c>
      <c r="CX19" s="14"/>
      <c r="CY19" s="15">
        <f t="shared" si="43"/>
        <v>0</v>
      </c>
      <c r="CZ19" s="15">
        <f t="shared" si="44"/>
        <v>0</v>
      </c>
      <c r="DA19" s="15">
        <f t="shared" si="45"/>
        <v>0</v>
      </c>
      <c r="DB19" s="15">
        <f t="shared" si="46"/>
        <v>0</v>
      </c>
      <c r="DC19" s="15">
        <f t="shared" si="47"/>
        <v>0</v>
      </c>
      <c r="DD19" s="15">
        <f t="shared" si="48"/>
        <v>0</v>
      </c>
      <c r="DE19" s="15">
        <f t="shared" si="49"/>
        <v>0</v>
      </c>
      <c r="DF19" s="15">
        <f t="shared" si="50"/>
        <v>0</v>
      </c>
    </row>
    <row r="20" spans="1:110" ht="15" customHeight="1">
      <c r="A20" s="108">
        <v>16</v>
      </c>
      <c r="B20" s="108">
        <v>17</v>
      </c>
      <c r="C20" s="69" t="s">
        <v>425</v>
      </c>
      <c r="D20" s="99"/>
      <c r="E20" s="76">
        <v>80</v>
      </c>
      <c r="F20" s="76">
        <f t="shared" si="54"/>
        <v>80</v>
      </c>
      <c r="G20" s="99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  <c r="X20" s="137"/>
      <c r="Y20" s="137"/>
      <c r="Z20" s="137"/>
      <c r="AA20" s="137"/>
      <c r="AB20" s="137"/>
      <c r="AC20" s="137"/>
      <c r="AD20" s="137"/>
      <c r="AE20" s="137"/>
      <c r="AF20" s="137"/>
      <c r="AG20" s="137"/>
      <c r="AH20" s="137"/>
      <c r="AI20" s="137"/>
      <c r="AJ20" s="137"/>
      <c r="AK20" s="137"/>
      <c r="AL20" s="57">
        <v>75</v>
      </c>
      <c r="AM20" s="58">
        <v>42</v>
      </c>
      <c r="AN20" s="58"/>
      <c r="AO20" s="58">
        <v>3</v>
      </c>
      <c r="AP20" s="58"/>
      <c r="AQ20" s="137"/>
      <c r="AR20" s="137"/>
      <c r="AS20" s="137"/>
      <c r="AT20" s="137"/>
      <c r="AU20" s="137"/>
      <c r="AV20" s="11">
        <f t="shared" si="0"/>
        <v>120</v>
      </c>
      <c r="AW20" s="44">
        <f t="shared" si="51"/>
        <v>7</v>
      </c>
      <c r="AX20" s="88"/>
      <c r="AY20" s="51"/>
      <c r="AZ20" s="89"/>
      <c r="BA20" s="26">
        <f t="shared" si="52"/>
        <v>117</v>
      </c>
      <c r="BB20" s="30">
        <f t="shared" si="53"/>
        <v>3</v>
      </c>
      <c r="BC20" s="28"/>
      <c r="BD20" s="29"/>
      <c r="BE20" s="28"/>
      <c r="BF20" s="15">
        <f t="shared" si="1"/>
        <v>0</v>
      </c>
      <c r="BG20" s="15">
        <f t="shared" si="2"/>
        <v>0</v>
      </c>
      <c r="BH20" s="15">
        <f t="shared" si="3"/>
        <v>0</v>
      </c>
      <c r="BI20" s="15">
        <f t="shared" si="4"/>
        <v>0</v>
      </c>
      <c r="BJ20" s="15">
        <f t="shared" si="5"/>
        <v>0</v>
      </c>
      <c r="BK20" s="15">
        <f t="shared" si="6"/>
        <v>0</v>
      </c>
      <c r="BL20" s="15">
        <f t="shared" si="7"/>
        <v>0</v>
      </c>
      <c r="BM20" s="15">
        <f t="shared" si="8"/>
        <v>0</v>
      </c>
      <c r="BN20" s="15">
        <f t="shared" si="9"/>
        <v>0</v>
      </c>
      <c r="BO20" s="15">
        <f t="shared" si="10"/>
        <v>0</v>
      </c>
      <c r="BP20" s="15">
        <f t="shared" si="11"/>
        <v>0</v>
      </c>
      <c r="BQ20" s="15">
        <f t="shared" si="12"/>
        <v>0</v>
      </c>
      <c r="BR20" s="15">
        <f t="shared" si="13"/>
        <v>75</v>
      </c>
      <c r="BS20" s="15">
        <f t="shared" si="14"/>
        <v>42</v>
      </c>
      <c r="BT20" s="15">
        <f t="shared" si="15"/>
        <v>0</v>
      </c>
      <c r="BU20" s="15">
        <f t="shared" si="16"/>
        <v>0</v>
      </c>
      <c r="BV20" s="15">
        <f t="shared" si="17"/>
        <v>117</v>
      </c>
      <c r="BW20" s="13"/>
      <c r="BX20" s="15">
        <f t="shared" si="18"/>
        <v>0</v>
      </c>
      <c r="BY20" s="15">
        <f t="shared" si="19"/>
        <v>0</v>
      </c>
      <c r="BZ20" s="15">
        <f t="shared" si="20"/>
        <v>0</v>
      </c>
      <c r="CA20" s="15">
        <f t="shared" si="21"/>
        <v>0</v>
      </c>
      <c r="CB20" s="15">
        <f t="shared" si="22"/>
        <v>0</v>
      </c>
      <c r="CC20" s="15">
        <f t="shared" si="23"/>
        <v>0</v>
      </c>
      <c r="CD20" s="15">
        <f t="shared" si="24"/>
        <v>3</v>
      </c>
      <c r="CE20" s="15">
        <f t="shared" si="25"/>
        <v>0</v>
      </c>
      <c r="CF20" s="15">
        <f t="shared" si="26"/>
        <v>3</v>
      </c>
      <c r="CG20" s="13"/>
      <c r="CH20" s="16">
        <f t="shared" si="27"/>
        <v>75</v>
      </c>
      <c r="CI20" s="16">
        <f t="shared" si="28"/>
        <v>42</v>
      </c>
      <c r="CJ20" s="16">
        <f t="shared" si="29"/>
        <v>0</v>
      </c>
      <c r="CK20" s="16">
        <f t="shared" si="30"/>
        <v>0</v>
      </c>
      <c r="CL20" s="16">
        <f t="shared" si="31"/>
        <v>0</v>
      </c>
      <c r="CM20" s="16">
        <f t="shared" si="32"/>
        <v>0</v>
      </c>
      <c r="CN20" s="16">
        <f t="shared" si="33"/>
        <v>0</v>
      </c>
      <c r="CO20" s="16">
        <f t="shared" si="34"/>
        <v>0</v>
      </c>
      <c r="CP20" s="16">
        <f t="shared" si="35"/>
        <v>0</v>
      </c>
      <c r="CQ20" s="16">
        <f t="shared" si="36"/>
        <v>0</v>
      </c>
      <c r="CR20" s="16">
        <f t="shared" si="37"/>
        <v>0</v>
      </c>
      <c r="CS20" s="16">
        <f t="shared" si="38"/>
        <v>0</v>
      </c>
      <c r="CT20" s="16">
        <f t="shared" si="39"/>
        <v>0</v>
      </c>
      <c r="CU20" s="16">
        <f t="shared" si="40"/>
        <v>0</v>
      </c>
      <c r="CV20" s="16">
        <f t="shared" si="41"/>
        <v>0</v>
      </c>
      <c r="CW20" s="16">
        <f t="shared" si="42"/>
        <v>0</v>
      </c>
      <c r="CX20" s="14"/>
      <c r="CY20" s="15">
        <f t="shared" si="43"/>
        <v>3</v>
      </c>
      <c r="CZ20" s="15">
        <f t="shared" si="44"/>
        <v>0</v>
      </c>
      <c r="DA20" s="15">
        <f t="shared" si="45"/>
        <v>0</v>
      </c>
      <c r="DB20" s="15">
        <f t="shared" si="46"/>
        <v>0</v>
      </c>
      <c r="DC20" s="15">
        <f t="shared" si="47"/>
        <v>0</v>
      </c>
      <c r="DD20" s="15">
        <f t="shared" si="48"/>
        <v>0</v>
      </c>
      <c r="DE20" s="15">
        <f t="shared" si="49"/>
        <v>0</v>
      </c>
      <c r="DF20" s="15">
        <f t="shared" si="50"/>
        <v>0</v>
      </c>
    </row>
    <row r="21" spans="1:110" ht="15" customHeight="1">
      <c r="A21" s="102"/>
      <c r="B21" s="108">
        <v>18</v>
      </c>
      <c r="C21" s="69" t="s">
        <v>471</v>
      </c>
      <c r="D21" s="65"/>
      <c r="E21" s="76">
        <v>80</v>
      </c>
      <c r="F21" s="76">
        <f t="shared" si="54"/>
        <v>80</v>
      </c>
      <c r="G21" s="99"/>
      <c r="H21" s="137"/>
      <c r="I21" s="137"/>
      <c r="J21" s="137"/>
      <c r="K21" s="137"/>
      <c r="L21" s="137"/>
      <c r="M21" s="137"/>
      <c r="N21" s="137"/>
      <c r="O21" s="137"/>
      <c r="P21" s="137"/>
      <c r="Q21" s="137"/>
      <c r="R21" s="137"/>
      <c r="S21" s="137"/>
      <c r="T21" s="137"/>
      <c r="U21" s="137"/>
      <c r="V21" s="137"/>
      <c r="W21" s="137"/>
      <c r="X21" s="137"/>
      <c r="Y21" s="137"/>
      <c r="Z21" s="137"/>
      <c r="AA21" s="137"/>
      <c r="AB21" s="137"/>
      <c r="AC21" s="137"/>
      <c r="AD21" s="137"/>
      <c r="AE21" s="137"/>
      <c r="AF21" s="137"/>
      <c r="AG21" s="137"/>
      <c r="AH21" s="137"/>
      <c r="AI21" s="137"/>
      <c r="AJ21" s="137"/>
      <c r="AK21" s="137"/>
      <c r="AL21" s="137"/>
      <c r="AM21" s="137"/>
      <c r="AN21" s="137"/>
      <c r="AO21" s="137"/>
      <c r="AP21" s="137"/>
      <c r="AQ21" s="57">
        <v>49</v>
      </c>
      <c r="AR21" s="58">
        <v>49</v>
      </c>
      <c r="AS21" s="58"/>
      <c r="AT21" s="58"/>
      <c r="AU21" s="58"/>
      <c r="AV21" s="11">
        <f t="shared" si="0"/>
        <v>98</v>
      </c>
      <c r="AW21" s="44">
        <f t="shared" si="51"/>
        <v>22</v>
      </c>
      <c r="AX21" s="85"/>
      <c r="AY21" s="86"/>
      <c r="AZ21" s="87"/>
      <c r="BA21" s="26">
        <f t="shared" si="52"/>
        <v>98</v>
      </c>
      <c r="BB21" s="30">
        <f t="shared" si="53"/>
        <v>0</v>
      </c>
      <c r="BC21" s="29"/>
      <c r="BD21" s="28"/>
      <c r="BE21" s="29"/>
      <c r="BF21" s="15">
        <f t="shared" si="1"/>
        <v>0</v>
      </c>
      <c r="BG21" s="15">
        <f t="shared" si="2"/>
        <v>0</v>
      </c>
      <c r="BH21" s="15">
        <f t="shared" si="3"/>
        <v>0</v>
      </c>
      <c r="BI21" s="15">
        <f t="shared" si="4"/>
        <v>0</v>
      </c>
      <c r="BJ21" s="15">
        <f t="shared" si="5"/>
        <v>0</v>
      </c>
      <c r="BK21" s="15">
        <f t="shared" si="6"/>
        <v>0</v>
      </c>
      <c r="BL21" s="15">
        <f t="shared" si="7"/>
        <v>0</v>
      </c>
      <c r="BM21" s="15">
        <f t="shared" si="8"/>
        <v>0</v>
      </c>
      <c r="BN21" s="15">
        <f t="shared" si="9"/>
        <v>0</v>
      </c>
      <c r="BO21" s="15">
        <f t="shared" si="10"/>
        <v>0</v>
      </c>
      <c r="BP21" s="15">
        <f t="shared" si="11"/>
        <v>0</v>
      </c>
      <c r="BQ21" s="15">
        <f t="shared" si="12"/>
        <v>0</v>
      </c>
      <c r="BR21" s="15">
        <f t="shared" si="13"/>
        <v>0</v>
      </c>
      <c r="BS21" s="15">
        <f t="shared" si="14"/>
        <v>0</v>
      </c>
      <c r="BT21" s="15">
        <f t="shared" si="15"/>
        <v>49</v>
      </c>
      <c r="BU21" s="15">
        <f t="shared" si="16"/>
        <v>49</v>
      </c>
      <c r="BV21" s="15">
        <f t="shared" si="17"/>
        <v>98</v>
      </c>
      <c r="BW21" s="13"/>
      <c r="BX21" s="15">
        <f t="shared" si="18"/>
        <v>0</v>
      </c>
      <c r="BY21" s="15">
        <f t="shared" si="19"/>
        <v>0</v>
      </c>
      <c r="BZ21" s="15">
        <f t="shared" si="20"/>
        <v>0</v>
      </c>
      <c r="CA21" s="15">
        <f t="shared" si="21"/>
        <v>0</v>
      </c>
      <c r="CB21" s="15">
        <f t="shared" si="22"/>
        <v>0</v>
      </c>
      <c r="CC21" s="15">
        <f t="shared" si="23"/>
        <v>0</v>
      </c>
      <c r="CD21" s="15">
        <f t="shared" si="24"/>
        <v>0</v>
      </c>
      <c r="CE21" s="15">
        <f t="shared" si="25"/>
        <v>0</v>
      </c>
      <c r="CF21" s="15">
        <f t="shared" si="26"/>
        <v>0</v>
      </c>
      <c r="CG21" s="13"/>
      <c r="CH21" s="16">
        <f t="shared" si="27"/>
        <v>49</v>
      </c>
      <c r="CI21" s="16">
        <f t="shared" si="28"/>
        <v>49</v>
      </c>
      <c r="CJ21" s="16">
        <f t="shared" si="29"/>
        <v>0</v>
      </c>
      <c r="CK21" s="16">
        <f t="shared" si="30"/>
        <v>0</v>
      </c>
      <c r="CL21" s="16">
        <f t="shared" si="31"/>
        <v>0</v>
      </c>
      <c r="CM21" s="16">
        <f t="shared" si="32"/>
        <v>0</v>
      </c>
      <c r="CN21" s="16">
        <f t="shared" si="33"/>
        <v>0</v>
      </c>
      <c r="CO21" s="16">
        <f t="shared" si="34"/>
        <v>0</v>
      </c>
      <c r="CP21" s="16">
        <f t="shared" si="35"/>
        <v>0</v>
      </c>
      <c r="CQ21" s="16">
        <f t="shared" si="36"/>
        <v>0</v>
      </c>
      <c r="CR21" s="16">
        <f t="shared" si="37"/>
        <v>0</v>
      </c>
      <c r="CS21" s="16">
        <f t="shared" si="38"/>
        <v>0</v>
      </c>
      <c r="CT21" s="16">
        <f t="shared" si="39"/>
        <v>0</v>
      </c>
      <c r="CU21" s="16">
        <f t="shared" si="40"/>
        <v>0</v>
      </c>
      <c r="CV21" s="16">
        <f t="shared" si="41"/>
        <v>0</v>
      </c>
      <c r="CW21" s="16">
        <f t="shared" si="42"/>
        <v>0</v>
      </c>
      <c r="CX21" s="14"/>
      <c r="CY21" s="15">
        <f t="shared" si="43"/>
        <v>0</v>
      </c>
      <c r="CZ21" s="15">
        <f t="shared" si="44"/>
        <v>0</v>
      </c>
      <c r="DA21" s="15">
        <f t="shared" si="45"/>
        <v>0</v>
      </c>
      <c r="DB21" s="15">
        <f t="shared" si="46"/>
        <v>0</v>
      </c>
      <c r="DC21" s="15">
        <f t="shared" si="47"/>
        <v>0</v>
      </c>
      <c r="DD21" s="15">
        <f t="shared" si="48"/>
        <v>0</v>
      </c>
      <c r="DE21" s="15">
        <f t="shared" si="49"/>
        <v>0</v>
      </c>
      <c r="DF21" s="15">
        <f t="shared" si="50"/>
        <v>0</v>
      </c>
    </row>
    <row r="22" spans="1:110" ht="15" customHeight="1">
      <c r="A22" s="108"/>
      <c r="B22" s="108">
        <v>19</v>
      </c>
      <c r="C22" s="69" t="s">
        <v>472</v>
      </c>
      <c r="D22" s="65"/>
      <c r="E22" s="76">
        <v>80</v>
      </c>
      <c r="F22" s="76">
        <f t="shared" si="54"/>
        <v>80</v>
      </c>
      <c r="G22" s="99"/>
      <c r="H22" s="137"/>
      <c r="I22" s="137"/>
      <c r="J22" s="137"/>
      <c r="K22" s="137"/>
      <c r="L22" s="137"/>
      <c r="M22" s="137"/>
      <c r="N22" s="137"/>
      <c r="O22" s="137"/>
      <c r="P22" s="137"/>
      <c r="Q22" s="137"/>
      <c r="R22" s="137"/>
      <c r="S22" s="137"/>
      <c r="T22" s="137"/>
      <c r="U22" s="137"/>
      <c r="V22" s="137"/>
      <c r="W22" s="137"/>
      <c r="X22" s="137"/>
      <c r="Y22" s="137"/>
      <c r="Z22" s="137"/>
      <c r="AA22" s="137"/>
      <c r="AB22" s="137"/>
      <c r="AC22" s="137"/>
      <c r="AD22" s="137"/>
      <c r="AE22" s="137"/>
      <c r="AF22" s="137"/>
      <c r="AG22" s="137"/>
      <c r="AH22" s="137"/>
      <c r="AI22" s="137"/>
      <c r="AJ22" s="137"/>
      <c r="AK22" s="137"/>
      <c r="AL22" s="137"/>
      <c r="AM22" s="137"/>
      <c r="AN22" s="137"/>
      <c r="AO22" s="137"/>
      <c r="AP22" s="137"/>
      <c r="AQ22" s="57">
        <v>42</v>
      </c>
      <c r="AR22" s="58">
        <v>45</v>
      </c>
      <c r="AS22" s="58"/>
      <c r="AT22" s="58"/>
      <c r="AU22" s="58"/>
      <c r="AV22" s="11">
        <f t="shared" si="0"/>
        <v>87</v>
      </c>
      <c r="AW22" s="44">
        <f t="shared" si="51"/>
        <v>11</v>
      </c>
      <c r="AX22" s="88"/>
      <c r="AY22" s="51"/>
      <c r="AZ22" s="89"/>
      <c r="BA22" s="26">
        <f t="shared" si="52"/>
        <v>87</v>
      </c>
      <c r="BB22" s="30">
        <f t="shared" si="53"/>
        <v>0</v>
      </c>
      <c r="BC22" s="28"/>
      <c r="BD22" s="29"/>
      <c r="BE22" s="28"/>
      <c r="BF22" s="15">
        <f t="shared" si="1"/>
        <v>0</v>
      </c>
      <c r="BG22" s="15">
        <f t="shared" si="2"/>
        <v>0</v>
      </c>
      <c r="BH22" s="15">
        <f t="shared" si="3"/>
        <v>0</v>
      </c>
      <c r="BI22" s="15">
        <f t="shared" si="4"/>
        <v>0</v>
      </c>
      <c r="BJ22" s="15">
        <f t="shared" si="5"/>
        <v>0</v>
      </c>
      <c r="BK22" s="15">
        <f t="shared" si="6"/>
        <v>0</v>
      </c>
      <c r="BL22" s="15">
        <f t="shared" si="7"/>
        <v>0</v>
      </c>
      <c r="BM22" s="15">
        <f t="shared" si="8"/>
        <v>0</v>
      </c>
      <c r="BN22" s="15">
        <f t="shared" si="9"/>
        <v>0</v>
      </c>
      <c r="BO22" s="15">
        <f t="shared" si="10"/>
        <v>0</v>
      </c>
      <c r="BP22" s="15">
        <f t="shared" si="11"/>
        <v>0</v>
      </c>
      <c r="BQ22" s="15">
        <f t="shared" si="12"/>
        <v>0</v>
      </c>
      <c r="BR22" s="15">
        <f t="shared" si="13"/>
        <v>0</v>
      </c>
      <c r="BS22" s="15">
        <f t="shared" si="14"/>
        <v>0</v>
      </c>
      <c r="BT22" s="15">
        <f t="shared" si="15"/>
        <v>42</v>
      </c>
      <c r="BU22" s="15">
        <f t="shared" si="16"/>
        <v>45</v>
      </c>
      <c r="BV22" s="15">
        <f t="shared" si="17"/>
        <v>87</v>
      </c>
      <c r="BW22" s="13"/>
      <c r="BX22" s="15">
        <f t="shared" si="18"/>
        <v>0</v>
      </c>
      <c r="BY22" s="15">
        <f t="shared" si="19"/>
        <v>0</v>
      </c>
      <c r="BZ22" s="15">
        <f t="shared" si="20"/>
        <v>0</v>
      </c>
      <c r="CA22" s="15">
        <f t="shared" si="21"/>
        <v>0</v>
      </c>
      <c r="CB22" s="15">
        <f t="shared" si="22"/>
        <v>0</v>
      </c>
      <c r="CC22" s="15">
        <f t="shared" si="23"/>
        <v>0</v>
      </c>
      <c r="CD22" s="15">
        <f t="shared" si="24"/>
        <v>0</v>
      </c>
      <c r="CE22" s="15">
        <f t="shared" si="25"/>
        <v>0</v>
      </c>
      <c r="CF22" s="15">
        <f t="shared" si="26"/>
        <v>0</v>
      </c>
      <c r="CG22" s="13"/>
      <c r="CH22" s="16">
        <f t="shared" si="27"/>
        <v>45</v>
      </c>
      <c r="CI22" s="16">
        <f t="shared" si="28"/>
        <v>42</v>
      </c>
      <c r="CJ22" s="16">
        <f t="shared" si="29"/>
        <v>0</v>
      </c>
      <c r="CK22" s="16">
        <f t="shared" si="30"/>
        <v>0</v>
      </c>
      <c r="CL22" s="16">
        <f t="shared" si="31"/>
        <v>0</v>
      </c>
      <c r="CM22" s="16">
        <f t="shared" si="32"/>
        <v>0</v>
      </c>
      <c r="CN22" s="16">
        <f t="shared" si="33"/>
        <v>0</v>
      </c>
      <c r="CO22" s="16">
        <f t="shared" si="34"/>
        <v>0</v>
      </c>
      <c r="CP22" s="16">
        <f t="shared" si="35"/>
        <v>0</v>
      </c>
      <c r="CQ22" s="16">
        <f t="shared" si="36"/>
        <v>0</v>
      </c>
      <c r="CR22" s="16">
        <f t="shared" si="37"/>
        <v>0</v>
      </c>
      <c r="CS22" s="16">
        <f t="shared" si="38"/>
        <v>0</v>
      </c>
      <c r="CT22" s="16">
        <f t="shared" si="39"/>
        <v>0</v>
      </c>
      <c r="CU22" s="16">
        <f t="shared" si="40"/>
        <v>0</v>
      </c>
      <c r="CV22" s="16">
        <f t="shared" si="41"/>
        <v>0</v>
      </c>
      <c r="CW22" s="16">
        <f t="shared" si="42"/>
        <v>0</v>
      </c>
      <c r="CX22" s="14"/>
      <c r="CY22" s="15">
        <f t="shared" si="43"/>
        <v>0</v>
      </c>
      <c r="CZ22" s="15">
        <f t="shared" si="44"/>
        <v>0</v>
      </c>
      <c r="DA22" s="15">
        <f t="shared" si="45"/>
        <v>0</v>
      </c>
      <c r="DB22" s="15">
        <f t="shared" si="46"/>
        <v>0</v>
      </c>
      <c r="DC22" s="15">
        <f t="shared" si="47"/>
        <v>0</v>
      </c>
      <c r="DD22" s="15">
        <f t="shared" si="48"/>
        <v>0</v>
      </c>
      <c r="DE22" s="15">
        <f t="shared" si="49"/>
        <v>0</v>
      </c>
      <c r="DF22" s="15">
        <f t="shared" si="50"/>
        <v>0</v>
      </c>
    </row>
    <row r="23" spans="1:110" ht="15" customHeight="1">
      <c r="A23" s="168"/>
      <c r="B23" s="169"/>
      <c r="C23" s="170"/>
      <c r="D23" s="171"/>
      <c r="E23" s="172">
        <v>80</v>
      </c>
      <c r="F23" s="172">
        <f t="shared" ref="F23:F53" si="55">E23+0</f>
        <v>80</v>
      </c>
      <c r="G23" s="173"/>
      <c r="H23" s="167"/>
      <c r="I23" s="167"/>
      <c r="J23" s="167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  <c r="AK23" s="167"/>
      <c r="AL23" s="167"/>
      <c r="AM23" s="167"/>
      <c r="AN23" s="167"/>
      <c r="AO23" s="167"/>
      <c r="AP23" s="167"/>
      <c r="AQ23" s="167"/>
      <c r="AR23" s="167"/>
      <c r="AS23" s="167"/>
      <c r="AT23" s="167"/>
      <c r="AU23" s="167"/>
      <c r="AV23" s="11">
        <f t="shared" ref="AV23:AV35" si="56">SUM(BA23+BB23)</f>
        <v>0</v>
      </c>
      <c r="AW23" s="44">
        <f t="shared" si="51"/>
        <v>87</v>
      </c>
      <c r="AX23" s="85"/>
      <c r="AY23" s="86"/>
      <c r="AZ23" s="87"/>
      <c r="BA23" s="26">
        <f t="shared" si="52"/>
        <v>0</v>
      </c>
      <c r="BB23" s="30">
        <f t="shared" si="53"/>
        <v>0</v>
      </c>
      <c r="BC23" s="29"/>
      <c r="BD23" s="28"/>
      <c r="BE23" s="29"/>
      <c r="BF23" s="15">
        <f t="shared" si="1"/>
        <v>0</v>
      </c>
      <c r="BG23" s="15">
        <f t="shared" si="2"/>
        <v>0</v>
      </c>
      <c r="BH23" s="15">
        <f t="shared" si="3"/>
        <v>0</v>
      </c>
      <c r="BI23" s="15">
        <f t="shared" si="4"/>
        <v>0</v>
      </c>
      <c r="BJ23" s="15">
        <f t="shared" si="5"/>
        <v>0</v>
      </c>
      <c r="BK23" s="15">
        <f t="shared" si="6"/>
        <v>0</v>
      </c>
      <c r="BL23" s="15">
        <f t="shared" si="7"/>
        <v>0</v>
      </c>
      <c r="BM23" s="15">
        <f t="shared" si="8"/>
        <v>0</v>
      </c>
      <c r="BN23" s="15">
        <f t="shared" si="9"/>
        <v>0</v>
      </c>
      <c r="BO23" s="15">
        <f t="shared" si="10"/>
        <v>0</v>
      </c>
      <c r="BP23" s="15">
        <f t="shared" si="11"/>
        <v>0</v>
      </c>
      <c r="BQ23" s="15">
        <f t="shared" si="12"/>
        <v>0</v>
      </c>
      <c r="BR23" s="15">
        <f t="shared" si="13"/>
        <v>0</v>
      </c>
      <c r="BS23" s="15">
        <f t="shared" si="14"/>
        <v>0</v>
      </c>
      <c r="BT23" s="15">
        <f t="shared" si="15"/>
        <v>0</v>
      </c>
      <c r="BU23" s="15">
        <f t="shared" si="16"/>
        <v>0</v>
      </c>
      <c r="BV23" s="15">
        <f t="shared" si="17"/>
        <v>0</v>
      </c>
      <c r="BW23" s="13"/>
      <c r="BX23" s="15">
        <f t="shared" si="18"/>
        <v>0</v>
      </c>
      <c r="BY23" s="15">
        <f t="shared" si="19"/>
        <v>0</v>
      </c>
      <c r="BZ23" s="15">
        <f t="shared" si="20"/>
        <v>0</v>
      </c>
      <c r="CA23" s="15">
        <f t="shared" si="21"/>
        <v>0</v>
      </c>
      <c r="CB23" s="15">
        <f t="shared" si="22"/>
        <v>0</v>
      </c>
      <c r="CC23" s="15">
        <f t="shared" si="23"/>
        <v>0</v>
      </c>
      <c r="CD23" s="15">
        <f t="shared" si="24"/>
        <v>0</v>
      </c>
      <c r="CE23" s="15">
        <f t="shared" si="25"/>
        <v>0</v>
      </c>
      <c r="CF23" s="15">
        <f t="shared" si="26"/>
        <v>0</v>
      </c>
      <c r="CG23" s="13"/>
      <c r="CH23" s="16">
        <f t="shared" si="27"/>
        <v>0</v>
      </c>
      <c r="CI23" s="16">
        <f t="shared" si="28"/>
        <v>0</v>
      </c>
      <c r="CJ23" s="16">
        <f t="shared" si="29"/>
        <v>0</v>
      </c>
      <c r="CK23" s="16">
        <f t="shared" si="30"/>
        <v>0</v>
      </c>
      <c r="CL23" s="16">
        <f t="shared" si="31"/>
        <v>0</v>
      </c>
      <c r="CM23" s="16">
        <f t="shared" si="32"/>
        <v>0</v>
      </c>
      <c r="CN23" s="16">
        <f t="shared" si="33"/>
        <v>0</v>
      </c>
      <c r="CO23" s="16">
        <f t="shared" si="34"/>
        <v>0</v>
      </c>
      <c r="CP23" s="16">
        <f t="shared" si="35"/>
        <v>0</v>
      </c>
      <c r="CQ23" s="16">
        <f t="shared" si="36"/>
        <v>0</v>
      </c>
      <c r="CR23" s="16">
        <f t="shared" si="37"/>
        <v>0</v>
      </c>
      <c r="CS23" s="16">
        <f t="shared" si="38"/>
        <v>0</v>
      </c>
      <c r="CT23" s="16">
        <f t="shared" si="39"/>
        <v>0</v>
      </c>
      <c r="CU23" s="16">
        <f t="shared" si="40"/>
        <v>0</v>
      </c>
      <c r="CV23" s="16">
        <f t="shared" si="41"/>
        <v>0</v>
      </c>
      <c r="CW23" s="16">
        <f t="shared" si="42"/>
        <v>0</v>
      </c>
      <c r="CX23" s="14"/>
      <c r="CY23" s="15">
        <f t="shared" si="43"/>
        <v>0</v>
      </c>
      <c r="CZ23" s="15">
        <f t="shared" si="44"/>
        <v>0</v>
      </c>
      <c r="DA23" s="15">
        <f t="shared" si="45"/>
        <v>0</v>
      </c>
      <c r="DB23" s="15">
        <f t="shared" si="46"/>
        <v>0</v>
      </c>
      <c r="DC23" s="15">
        <f t="shared" si="47"/>
        <v>0</v>
      </c>
      <c r="DD23" s="15">
        <f t="shared" si="48"/>
        <v>0</v>
      </c>
      <c r="DE23" s="15">
        <f t="shared" si="49"/>
        <v>0</v>
      </c>
      <c r="DF23" s="15">
        <f t="shared" si="50"/>
        <v>0</v>
      </c>
    </row>
    <row r="24" spans="1:110" ht="15" customHeight="1">
      <c r="A24" s="102"/>
      <c r="B24" s="108">
        <v>21</v>
      </c>
      <c r="C24" s="69"/>
      <c r="D24" s="65"/>
      <c r="E24" s="76">
        <v>80</v>
      </c>
      <c r="F24" s="76">
        <f t="shared" si="55"/>
        <v>80</v>
      </c>
      <c r="G24" s="99"/>
      <c r="H24" s="58"/>
      <c r="I24" s="58"/>
      <c r="J24" s="58"/>
      <c r="K24" s="58"/>
      <c r="L24" s="58"/>
      <c r="M24" s="57"/>
      <c r="N24" s="58"/>
      <c r="O24" s="58"/>
      <c r="P24" s="58"/>
      <c r="Q24" s="58"/>
      <c r="R24" s="57"/>
      <c r="S24" s="58"/>
      <c r="T24" s="58"/>
      <c r="U24" s="58"/>
      <c r="V24" s="58"/>
      <c r="W24" s="57"/>
      <c r="X24" s="58"/>
      <c r="Y24" s="58"/>
      <c r="Z24" s="58"/>
      <c r="AA24" s="58"/>
      <c r="AB24" s="57"/>
      <c r="AC24" s="58"/>
      <c r="AD24" s="58"/>
      <c r="AE24" s="58"/>
      <c r="AF24" s="58"/>
      <c r="AG24" s="57"/>
      <c r="AH24" s="58"/>
      <c r="AI24" s="58"/>
      <c r="AJ24" s="58"/>
      <c r="AK24" s="58"/>
      <c r="AL24" s="57"/>
      <c r="AM24" s="58"/>
      <c r="AN24" s="58"/>
      <c r="AO24" s="58"/>
      <c r="AP24" s="58"/>
      <c r="AQ24" s="57"/>
      <c r="AR24" s="58"/>
      <c r="AS24" s="58"/>
      <c r="AT24" s="58"/>
      <c r="AU24" s="58"/>
      <c r="AV24" s="11">
        <f t="shared" si="56"/>
        <v>0</v>
      </c>
      <c r="AW24" s="44">
        <f t="shared" si="51"/>
        <v>0</v>
      </c>
      <c r="AX24" s="88"/>
      <c r="AY24" s="51"/>
      <c r="AZ24" s="89"/>
      <c r="BA24" s="26">
        <f t="shared" si="52"/>
        <v>0</v>
      </c>
      <c r="BB24" s="30">
        <f t="shared" si="53"/>
        <v>0</v>
      </c>
      <c r="BC24" s="28"/>
      <c r="BD24" s="29"/>
      <c r="BE24" s="28"/>
      <c r="BF24" s="15">
        <f t="shared" si="1"/>
        <v>0</v>
      </c>
      <c r="BG24" s="15">
        <f t="shared" si="2"/>
        <v>0</v>
      </c>
      <c r="BH24" s="15">
        <f t="shared" si="3"/>
        <v>0</v>
      </c>
      <c r="BI24" s="15">
        <f t="shared" si="4"/>
        <v>0</v>
      </c>
      <c r="BJ24" s="15">
        <f t="shared" si="5"/>
        <v>0</v>
      </c>
      <c r="BK24" s="15">
        <f t="shared" si="6"/>
        <v>0</v>
      </c>
      <c r="BL24" s="15">
        <f t="shared" si="7"/>
        <v>0</v>
      </c>
      <c r="BM24" s="15">
        <f t="shared" si="8"/>
        <v>0</v>
      </c>
      <c r="BN24" s="15">
        <f t="shared" si="9"/>
        <v>0</v>
      </c>
      <c r="BO24" s="15">
        <f t="shared" si="10"/>
        <v>0</v>
      </c>
      <c r="BP24" s="15">
        <f t="shared" si="11"/>
        <v>0</v>
      </c>
      <c r="BQ24" s="15">
        <f t="shared" si="12"/>
        <v>0</v>
      </c>
      <c r="BR24" s="15">
        <f t="shared" si="13"/>
        <v>0</v>
      </c>
      <c r="BS24" s="15">
        <f t="shared" si="14"/>
        <v>0</v>
      </c>
      <c r="BT24" s="15">
        <f t="shared" si="15"/>
        <v>0</v>
      </c>
      <c r="BU24" s="15">
        <f t="shared" si="16"/>
        <v>0</v>
      </c>
      <c r="BV24" s="15">
        <f t="shared" si="17"/>
        <v>0</v>
      </c>
      <c r="BW24" s="13"/>
      <c r="BX24" s="15">
        <f t="shared" si="18"/>
        <v>0</v>
      </c>
      <c r="BY24" s="15">
        <f t="shared" si="19"/>
        <v>0</v>
      </c>
      <c r="BZ24" s="15">
        <f t="shared" si="20"/>
        <v>0</v>
      </c>
      <c r="CA24" s="15">
        <f t="shared" si="21"/>
        <v>0</v>
      </c>
      <c r="CB24" s="15">
        <f t="shared" si="22"/>
        <v>0</v>
      </c>
      <c r="CC24" s="15">
        <f t="shared" si="23"/>
        <v>0</v>
      </c>
      <c r="CD24" s="15">
        <f t="shared" si="24"/>
        <v>0</v>
      </c>
      <c r="CE24" s="15">
        <f t="shared" si="25"/>
        <v>0</v>
      </c>
      <c r="CF24" s="15">
        <f t="shared" si="26"/>
        <v>0</v>
      </c>
      <c r="CG24" s="13"/>
      <c r="CH24" s="16">
        <f t="shared" si="27"/>
        <v>0</v>
      </c>
      <c r="CI24" s="16">
        <f t="shared" si="28"/>
        <v>0</v>
      </c>
      <c r="CJ24" s="16">
        <f t="shared" si="29"/>
        <v>0</v>
      </c>
      <c r="CK24" s="16">
        <f t="shared" si="30"/>
        <v>0</v>
      </c>
      <c r="CL24" s="16">
        <f t="shared" si="31"/>
        <v>0</v>
      </c>
      <c r="CM24" s="16">
        <f t="shared" si="32"/>
        <v>0</v>
      </c>
      <c r="CN24" s="16">
        <f t="shared" si="33"/>
        <v>0</v>
      </c>
      <c r="CO24" s="16">
        <f t="shared" si="34"/>
        <v>0</v>
      </c>
      <c r="CP24" s="16">
        <f t="shared" si="35"/>
        <v>0</v>
      </c>
      <c r="CQ24" s="16">
        <f t="shared" si="36"/>
        <v>0</v>
      </c>
      <c r="CR24" s="16">
        <f t="shared" si="37"/>
        <v>0</v>
      </c>
      <c r="CS24" s="16">
        <f t="shared" si="38"/>
        <v>0</v>
      </c>
      <c r="CT24" s="16">
        <f t="shared" si="39"/>
        <v>0</v>
      </c>
      <c r="CU24" s="16">
        <f t="shared" si="40"/>
        <v>0</v>
      </c>
      <c r="CV24" s="16">
        <f t="shared" si="41"/>
        <v>0</v>
      </c>
      <c r="CW24" s="16">
        <f t="shared" si="42"/>
        <v>0</v>
      </c>
      <c r="CX24" s="14"/>
      <c r="CY24" s="15">
        <f t="shared" si="43"/>
        <v>0</v>
      </c>
      <c r="CZ24" s="15">
        <f t="shared" si="44"/>
        <v>0</v>
      </c>
      <c r="DA24" s="15">
        <f t="shared" si="45"/>
        <v>0</v>
      </c>
      <c r="DB24" s="15">
        <f t="shared" si="46"/>
        <v>0</v>
      </c>
      <c r="DC24" s="15">
        <f t="shared" si="47"/>
        <v>0</v>
      </c>
      <c r="DD24" s="15">
        <f t="shared" si="48"/>
        <v>0</v>
      </c>
      <c r="DE24" s="15">
        <f t="shared" si="49"/>
        <v>0</v>
      </c>
      <c r="DF24" s="15">
        <f t="shared" si="50"/>
        <v>0</v>
      </c>
    </row>
    <row r="25" spans="1:110" ht="15" customHeight="1">
      <c r="A25" s="102"/>
      <c r="B25" s="108">
        <v>22</v>
      </c>
      <c r="C25" s="69"/>
      <c r="D25" s="65"/>
      <c r="E25" s="76">
        <v>80</v>
      </c>
      <c r="F25" s="76">
        <f t="shared" si="55"/>
        <v>80</v>
      </c>
      <c r="G25" s="99"/>
      <c r="H25" s="58"/>
      <c r="I25" s="58"/>
      <c r="J25" s="58"/>
      <c r="K25" s="58"/>
      <c r="L25" s="58"/>
      <c r="M25" s="57"/>
      <c r="N25" s="58"/>
      <c r="O25" s="58"/>
      <c r="P25" s="58"/>
      <c r="Q25" s="58"/>
      <c r="R25" s="57"/>
      <c r="S25" s="58"/>
      <c r="T25" s="58"/>
      <c r="U25" s="58"/>
      <c r="V25" s="58"/>
      <c r="W25" s="57"/>
      <c r="X25" s="58"/>
      <c r="Y25" s="58"/>
      <c r="Z25" s="58"/>
      <c r="AA25" s="58"/>
      <c r="AB25" s="57"/>
      <c r="AC25" s="58"/>
      <c r="AD25" s="58"/>
      <c r="AE25" s="58"/>
      <c r="AF25" s="58"/>
      <c r="AG25" s="57"/>
      <c r="AH25" s="58"/>
      <c r="AI25" s="58"/>
      <c r="AJ25" s="58"/>
      <c r="AK25" s="58"/>
      <c r="AL25" s="57"/>
      <c r="AM25" s="58"/>
      <c r="AN25" s="58"/>
      <c r="AO25" s="58"/>
      <c r="AP25" s="58"/>
      <c r="AQ25" s="57"/>
      <c r="AR25" s="58"/>
      <c r="AS25" s="58"/>
      <c r="AT25" s="58"/>
      <c r="AU25" s="58"/>
      <c r="AV25" s="11">
        <f t="shared" si="56"/>
        <v>0</v>
      </c>
      <c r="AW25" s="44">
        <f t="shared" si="51"/>
        <v>0</v>
      </c>
      <c r="AX25" s="85"/>
      <c r="AY25" s="86"/>
      <c r="AZ25" s="87"/>
      <c r="BA25" s="26">
        <f t="shared" si="52"/>
        <v>0</v>
      </c>
      <c r="BB25" s="30">
        <f t="shared" si="53"/>
        <v>0</v>
      </c>
      <c r="BC25" s="29"/>
      <c r="BD25" s="28"/>
      <c r="BE25" s="29"/>
      <c r="BF25" s="15">
        <f t="shared" si="1"/>
        <v>0</v>
      </c>
      <c r="BG25" s="15">
        <f t="shared" si="2"/>
        <v>0</v>
      </c>
      <c r="BH25" s="15">
        <f t="shared" si="3"/>
        <v>0</v>
      </c>
      <c r="BI25" s="15">
        <f t="shared" si="4"/>
        <v>0</v>
      </c>
      <c r="BJ25" s="15">
        <f t="shared" si="5"/>
        <v>0</v>
      </c>
      <c r="BK25" s="15">
        <f t="shared" si="6"/>
        <v>0</v>
      </c>
      <c r="BL25" s="15">
        <f t="shared" si="7"/>
        <v>0</v>
      </c>
      <c r="BM25" s="15">
        <f t="shared" si="8"/>
        <v>0</v>
      </c>
      <c r="BN25" s="15">
        <f t="shared" si="9"/>
        <v>0</v>
      </c>
      <c r="BO25" s="15">
        <f t="shared" si="10"/>
        <v>0</v>
      </c>
      <c r="BP25" s="15">
        <f t="shared" si="11"/>
        <v>0</v>
      </c>
      <c r="BQ25" s="15">
        <f t="shared" si="12"/>
        <v>0</v>
      </c>
      <c r="BR25" s="15">
        <f t="shared" si="13"/>
        <v>0</v>
      </c>
      <c r="BS25" s="15">
        <f t="shared" si="14"/>
        <v>0</v>
      </c>
      <c r="BT25" s="15">
        <f t="shared" si="15"/>
        <v>0</v>
      </c>
      <c r="BU25" s="15">
        <f t="shared" si="16"/>
        <v>0</v>
      </c>
      <c r="BV25" s="15">
        <f t="shared" si="17"/>
        <v>0</v>
      </c>
      <c r="BW25" s="13"/>
      <c r="BX25" s="15">
        <f t="shared" si="18"/>
        <v>0</v>
      </c>
      <c r="BY25" s="15">
        <f t="shared" si="19"/>
        <v>0</v>
      </c>
      <c r="BZ25" s="15">
        <f t="shared" si="20"/>
        <v>0</v>
      </c>
      <c r="CA25" s="15">
        <f t="shared" si="21"/>
        <v>0</v>
      </c>
      <c r="CB25" s="15">
        <f t="shared" si="22"/>
        <v>0</v>
      </c>
      <c r="CC25" s="15">
        <f t="shared" si="23"/>
        <v>0</v>
      </c>
      <c r="CD25" s="15">
        <f t="shared" si="24"/>
        <v>0</v>
      </c>
      <c r="CE25" s="15">
        <f t="shared" si="25"/>
        <v>0</v>
      </c>
      <c r="CF25" s="15">
        <f t="shared" si="26"/>
        <v>0</v>
      </c>
      <c r="CG25" s="13"/>
      <c r="CH25" s="16">
        <f t="shared" si="27"/>
        <v>0</v>
      </c>
      <c r="CI25" s="16">
        <f t="shared" si="28"/>
        <v>0</v>
      </c>
      <c r="CJ25" s="16">
        <f t="shared" si="29"/>
        <v>0</v>
      </c>
      <c r="CK25" s="16">
        <f t="shared" si="30"/>
        <v>0</v>
      </c>
      <c r="CL25" s="16">
        <f t="shared" si="31"/>
        <v>0</v>
      </c>
      <c r="CM25" s="16">
        <f t="shared" si="32"/>
        <v>0</v>
      </c>
      <c r="CN25" s="16">
        <f t="shared" si="33"/>
        <v>0</v>
      </c>
      <c r="CO25" s="16">
        <f t="shared" si="34"/>
        <v>0</v>
      </c>
      <c r="CP25" s="16">
        <f t="shared" si="35"/>
        <v>0</v>
      </c>
      <c r="CQ25" s="16">
        <f t="shared" si="36"/>
        <v>0</v>
      </c>
      <c r="CR25" s="16">
        <f t="shared" si="37"/>
        <v>0</v>
      </c>
      <c r="CS25" s="16">
        <f t="shared" si="38"/>
        <v>0</v>
      </c>
      <c r="CT25" s="16">
        <f t="shared" si="39"/>
        <v>0</v>
      </c>
      <c r="CU25" s="16">
        <f t="shared" si="40"/>
        <v>0</v>
      </c>
      <c r="CV25" s="16">
        <f t="shared" si="41"/>
        <v>0</v>
      </c>
      <c r="CW25" s="16">
        <f t="shared" si="42"/>
        <v>0</v>
      </c>
      <c r="CX25" s="14"/>
      <c r="CY25" s="15">
        <f t="shared" si="43"/>
        <v>0</v>
      </c>
      <c r="CZ25" s="15">
        <f t="shared" si="44"/>
        <v>0</v>
      </c>
      <c r="DA25" s="15">
        <f t="shared" si="45"/>
        <v>0</v>
      </c>
      <c r="DB25" s="15">
        <f t="shared" si="46"/>
        <v>0</v>
      </c>
      <c r="DC25" s="15">
        <f t="shared" si="47"/>
        <v>0</v>
      </c>
      <c r="DD25" s="15">
        <f t="shared" si="48"/>
        <v>0</v>
      </c>
      <c r="DE25" s="15">
        <f t="shared" si="49"/>
        <v>0</v>
      </c>
      <c r="DF25" s="15">
        <f t="shared" si="50"/>
        <v>0</v>
      </c>
    </row>
    <row r="26" spans="1:110" ht="15" customHeight="1">
      <c r="A26" s="102"/>
      <c r="B26" s="102">
        <v>23</v>
      </c>
      <c r="C26" s="37"/>
      <c r="D26" s="65"/>
      <c r="E26" s="76">
        <v>80</v>
      </c>
      <c r="F26" s="76">
        <f t="shared" si="55"/>
        <v>80</v>
      </c>
      <c r="G26" s="99"/>
      <c r="H26" s="58"/>
      <c r="I26" s="58"/>
      <c r="J26" s="58"/>
      <c r="K26" s="58"/>
      <c r="L26" s="58"/>
      <c r="M26" s="57"/>
      <c r="N26" s="58"/>
      <c r="O26" s="58"/>
      <c r="P26" s="58"/>
      <c r="Q26" s="58"/>
      <c r="R26" s="57"/>
      <c r="S26" s="58"/>
      <c r="T26" s="58"/>
      <c r="U26" s="58"/>
      <c r="V26" s="58"/>
      <c r="W26" s="57"/>
      <c r="X26" s="58"/>
      <c r="Y26" s="58"/>
      <c r="Z26" s="58"/>
      <c r="AA26" s="58"/>
      <c r="AB26" s="57"/>
      <c r="AC26" s="58"/>
      <c r="AD26" s="58"/>
      <c r="AE26" s="58"/>
      <c r="AF26" s="58"/>
      <c r="AG26" s="57"/>
      <c r="AH26" s="58"/>
      <c r="AI26" s="58"/>
      <c r="AJ26" s="58"/>
      <c r="AK26" s="58"/>
      <c r="AL26" s="57"/>
      <c r="AM26" s="58"/>
      <c r="AN26" s="58"/>
      <c r="AO26" s="58"/>
      <c r="AP26" s="58"/>
      <c r="AQ26" s="57"/>
      <c r="AR26" s="58"/>
      <c r="AS26" s="58"/>
      <c r="AT26" s="58"/>
      <c r="AU26" s="58"/>
      <c r="AV26" s="11">
        <f t="shared" si="56"/>
        <v>0</v>
      </c>
      <c r="AW26" s="44">
        <f t="shared" si="51"/>
        <v>0</v>
      </c>
      <c r="AX26" s="88"/>
      <c r="AY26" s="51"/>
      <c r="AZ26" s="89"/>
      <c r="BA26" s="26">
        <f t="shared" si="52"/>
        <v>0</v>
      </c>
      <c r="BB26" s="30">
        <f t="shared" si="53"/>
        <v>0</v>
      </c>
      <c r="BC26" s="28"/>
      <c r="BD26" s="29"/>
      <c r="BE26" s="28"/>
      <c r="BF26" s="15">
        <f t="shared" si="1"/>
        <v>0</v>
      </c>
      <c r="BG26" s="15">
        <f t="shared" si="2"/>
        <v>0</v>
      </c>
      <c r="BH26" s="15">
        <f t="shared" si="3"/>
        <v>0</v>
      </c>
      <c r="BI26" s="15">
        <f t="shared" si="4"/>
        <v>0</v>
      </c>
      <c r="BJ26" s="15">
        <f t="shared" si="5"/>
        <v>0</v>
      </c>
      <c r="BK26" s="15">
        <f t="shared" si="6"/>
        <v>0</v>
      </c>
      <c r="BL26" s="15">
        <f t="shared" si="7"/>
        <v>0</v>
      </c>
      <c r="BM26" s="15">
        <f t="shared" si="8"/>
        <v>0</v>
      </c>
      <c r="BN26" s="15">
        <f t="shared" si="9"/>
        <v>0</v>
      </c>
      <c r="BO26" s="15">
        <f t="shared" si="10"/>
        <v>0</v>
      </c>
      <c r="BP26" s="15">
        <f t="shared" si="11"/>
        <v>0</v>
      </c>
      <c r="BQ26" s="15">
        <f t="shared" si="12"/>
        <v>0</v>
      </c>
      <c r="BR26" s="15">
        <f t="shared" si="13"/>
        <v>0</v>
      </c>
      <c r="BS26" s="15">
        <f t="shared" si="14"/>
        <v>0</v>
      </c>
      <c r="BT26" s="15">
        <f t="shared" si="15"/>
        <v>0</v>
      </c>
      <c r="BU26" s="15">
        <f t="shared" si="16"/>
        <v>0</v>
      </c>
      <c r="BV26" s="15">
        <f t="shared" si="17"/>
        <v>0</v>
      </c>
      <c r="BW26" s="13"/>
      <c r="BX26" s="15">
        <f t="shared" si="18"/>
        <v>0</v>
      </c>
      <c r="BY26" s="15">
        <f t="shared" si="19"/>
        <v>0</v>
      </c>
      <c r="BZ26" s="15">
        <f t="shared" si="20"/>
        <v>0</v>
      </c>
      <c r="CA26" s="15">
        <f t="shared" si="21"/>
        <v>0</v>
      </c>
      <c r="CB26" s="15">
        <f t="shared" si="22"/>
        <v>0</v>
      </c>
      <c r="CC26" s="15">
        <f t="shared" si="23"/>
        <v>0</v>
      </c>
      <c r="CD26" s="15">
        <f t="shared" si="24"/>
        <v>0</v>
      </c>
      <c r="CE26" s="15">
        <f t="shared" si="25"/>
        <v>0</v>
      </c>
      <c r="CF26" s="15">
        <f t="shared" si="26"/>
        <v>0</v>
      </c>
      <c r="CG26" s="13"/>
      <c r="CH26" s="16">
        <f t="shared" si="27"/>
        <v>0</v>
      </c>
      <c r="CI26" s="16">
        <f t="shared" si="28"/>
        <v>0</v>
      </c>
      <c r="CJ26" s="16">
        <f t="shared" si="29"/>
        <v>0</v>
      </c>
      <c r="CK26" s="16">
        <f t="shared" si="30"/>
        <v>0</v>
      </c>
      <c r="CL26" s="16">
        <f t="shared" si="31"/>
        <v>0</v>
      </c>
      <c r="CM26" s="16">
        <f t="shared" si="32"/>
        <v>0</v>
      </c>
      <c r="CN26" s="16">
        <f t="shared" si="33"/>
        <v>0</v>
      </c>
      <c r="CO26" s="16">
        <f t="shared" si="34"/>
        <v>0</v>
      </c>
      <c r="CP26" s="16">
        <f t="shared" si="35"/>
        <v>0</v>
      </c>
      <c r="CQ26" s="16">
        <f t="shared" si="36"/>
        <v>0</v>
      </c>
      <c r="CR26" s="16">
        <f t="shared" si="37"/>
        <v>0</v>
      </c>
      <c r="CS26" s="16">
        <f t="shared" si="38"/>
        <v>0</v>
      </c>
      <c r="CT26" s="16">
        <f t="shared" si="39"/>
        <v>0</v>
      </c>
      <c r="CU26" s="16">
        <f t="shared" si="40"/>
        <v>0</v>
      </c>
      <c r="CV26" s="16">
        <f t="shared" si="41"/>
        <v>0</v>
      </c>
      <c r="CW26" s="16">
        <f t="shared" si="42"/>
        <v>0</v>
      </c>
      <c r="CX26" s="14"/>
      <c r="CY26" s="15">
        <f t="shared" si="43"/>
        <v>0</v>
      </c>
      <c r="CZ26" s="15">
        <f t="shared" si="44"/>
        <v>0</v>
      </c>
      <c r="DA26" s="15">
        <f t="shared" si="45"/>
        <v>0</v>
      </c>
      <c r="DB26" s="15">
        <f t="shared" si="46"/>
        <v>0</v>
      </c>
      <c r="DC26" s="15">
        <f t="shared" si="47"/>
        <v>0</v>
      </c>
      <c r="DD26" s="15">
        <f t="shared" si="48"/>
        <v>0</v>
      </c>
      <c r="DE26" s="15">
        <f t="shared" si="49"/>
        <v>0</v>
      </c>
      <c r="DF26" s="15">
        <f t="shared" si="50"/>
        <v>0</v>
      </c>
    </row>
    <row r="27" spans="1:110" ht="15" customHeight="1">
      <c r="A27" s="102"/>
      <c r="B27" s="108">
        <v>24</v>
      </c>
      <c r="C27" s="69"/>
      <c r="D27" s="65"/>
      <c r="E27" s="76">
        <v>80</v>
      </c>
      <c r="F27" s="76">
        <f t="shared" si="55"/>
        <v>80</v>
      </c>
      <c r="G27" s="99"/>
      <c r="H27" s="58"/>
      <c r="I27" s="58"/>
      <c r="J27" s="58"/>
      <c r="K27" s="58"/>
      <c r="L27" s="58"/>
      <c r="M27" s="57"/>
      <c r="N27" s="58"/>
      <c r="O27" s="58"/>
      <c r="P27" s="58"/>
      <c r="Q27" s="58"/>
      <c r="R27" s="57"/>
      <c r="S27" s="58"/>
      <c r="T27" s="58"/>
      <c r="U27" s="58"/>
      <c r="V27" s="58"/>
      <c r="W27" s="57"/>
      <c r="X27" s="58"/>
      <c r="Y27" s="58"/>
      <c r="Z27" s="58"/>
      <c r="AA27" s="58"/>
      <c r="AB27" s="57"/>
      <c r="AC27" s="58"/>
      <c r="AD27" s="58"/>
      <c r="AE27" s="58"/>
      <c r="AF27" s="58"/>
      <c r="AG27" s="57"/>
      <c r="AH27" s="58"/>
      <c r="AI27" s="58"/>
      <c r="AJ27" s="58"/>
      <c r="AK27" s="58"/>
      <c r="AL27" s="57"/>
      <c r="AM27" s="58"/>
      <c r="AN27" s="58"/>
      <c r="AO27" s="58"/>
      <c r="AP27" s="58"/>
      <c r="AQ27" s="57"/>
      <c r="AR27" s="58"/>
      <c r="AS27" s="58"/>
      <c r="AT27" s="58"/>
      <c r="AU27" s="58"/>
      <c r="AV27" s="11">
        <f t="shared" si="56"/>
        <v>0</v>
      </c>
      <c r="AW27" s="44">
        <f t="shared" si="51"/>
        <v>0</v>
      </c>
      <c r="AX27" s="85"/>
      <c r="AY27" s="86"/>
      <c r="AZ27" s="87"/>
      <c r="BA27" s="26">
        <f t="shared" si="52"/>
        <v>0</v>
      </c>
      <c r="BB27" s="30">
        <f t="shared" si="53"/>
        <v>0</v>
      </c>
      <c r="BC27" s="29"/>
      <c r="BD27" s="28"/>
      <c r="BE27" s="29"/>
      <c r="BF27" s="15">
        <f t="shared" si="1"/>
        <v>0</v>
      </c>
      <c r="BG27" s="15">
        <f t="shared" si="2"/>
        <v>0</v>
      </c>
      <c r="BH27" s="15">
        <f t="shared" si="3"/>
        <v>0</v>
      </c>
      <c r="BI27" s="15">
        <f t="shared" si="4"/>
        <v>0</v>
      </c>
      <c r="BJ27" s="15">
        <f t="shared" si="5"/>
        <v>0</v>
      </c>
      <c r="BK27" s="15">
        <f t="shared" si="6"/>
        <v>0</v>
      </c>
      <c r="BL27" s="15">
        <f t="shared" si="7"/>
        <v>0</v>
      </c>
      <c r="BM27" s="15">
        <f t="shared" si="8"/>
        <v>0</v>
      </c>
      <c r="BN27" s="15">
        <f t="shared" si="9"/>
        <v>0</v>
      </c>
      <c r="BO27" s="15">
        <f t="shared" si="10"/>
        <v>0</v>
      </c>
      <c r="BP27" s="15">
        <f t="shared" si="11"/>
        <v>0</v>
      </c>
      <c r="BQ27" s="15">
        <f t="shared" si="12"/>
        <v>0</v>
      </c>
      <c r="BR27" s="15">
        <f t="shared" si="13"/>
        <v>0</v>
      </c>
      <c r="BS27" s="15">
        <f t="shared" si="14"/>
        <v>0</v>
      </c>
      <c r="BT27" s="15">
        <f t="shared" si="15"/>
        <v>0</v>
      </c>
      <c r="BU27" s="15">
        <f t="shared" si="16"/>
        <v>0</v>
      </c>
      <c r="BV27" s="15">
        <f t="shared" si="17"/>
        <v>0</v>
      </c>
      <c r="BW27" s="13"/>
      <c r="BX27" s="15">
        <f t="shared" si="18"/>
        <v>0</v>
      </c>
      <c r="BY27" s="15">
        <f t="shared" si="19"/>
        <v>0</v>
      </c>
      <c r="BZ27" s="15">
        <f t="shared" si="20"/>
        <v>0</v>
      </c>
      <c r="CA27" s="15">
        <f t="shared" si="21"/>
        <v>0</v>
      </c>
      <c r="CB27" s="15">
        <f t="shared" si="22"/>
        <v>0</v>
      </c>
      <c r="CC27" s="15">
        <f t="shared" si="23"/>
        <v>0</v>
      </c>
      <c r="CD27" s="15">
        <f t="shared" si="24"/>
        <v>0</v>
      </c>
      <c r="CE27" s="15">
        <f t="shared" si="25"/>
        <v>0</v>
      </c>
      <c r="CF27" s="15">
        <f t="shared" si="26"/>
        <v>0</v>
      </c>
      <c r="CG27" s="13"/>
      <c r="CH27" s="16">
        <f t="shared" si="27"/>
        <v>0</v>
      </c>
      <c r="CI27" s="16">
        <f t="shared" si="28"/>
        <v>0</v>
      </c>
      <c r="CJ27" s="16">
        <f t="shared" si="29"/>
        <v>0</v>
      </c>
      <c r="CK27" s="16">
        <f t="shared" si="30"/>
        <v>0</v>
      </c>
      <c r="CL27" s="16">
        <f t="shared" si="31"/>
        <v>0</v>
      </c>
      <c r="CM27" s="16">
        <f t="shared" si="32"/>
        <v>0</v>
      </c>
      <c r="CN27" s="16">
        <f t="shared" si="33"/>
        <v>0</v>
      </c>
      <c r="CO27" s="16">
        <f t="shared" si="34"/>
        <v>0</v>
      </c>
      <c r="CP27" s="16">
        <f t="shared" si="35"/>
        <v>0</v>
      </c>
      <c r="CQ27" s="16">
        <f t="shared" si="36"/>
        <v>0</v>
      </c>
      <c r="CR27" s="16">
        <f t="shared" si="37"/>
        <v>0</v>
      </c>
      <c r="CS27" s="16">
        <f t="shared" si="38"/>
        <v>0</v>
      </c>
      <c r="CT27" s="16">
        <f t="shared" si="39"/>
        <v>0</v>
      </c>
      <c r="CU27" s="16">
        <f t="shared" si="40"/>
        <v>0</v>
      </c>
      <c r="CV27" s="16">
        <f t="shared" si="41"/>
        <v>0</v>
      </c>
      <c r="CW27" s="16">
        <f t="shared" si="42"/>
        <v>0</v>
      </c>
      <c r="CX27" s="14"/>
      <c r="CY27" s="15">
        <f t="shared" si="43"/>
        <v>0</v>
      </c>
      <c r="CZ27" s="15">
        <f t="shared" si="44"/>
        <v>0</v>
      </c>
      <c r="DA27" s="15">
        <f t="shared" si="45"/>
        <v>0</v>
      </c>
      <c r="DB27" s="15">
        <f t="shared" si="46"/>
        <v>0</v>
      </c>
      <c r="DC27" s="15">
        <f t="shared" si="47"/>
        <v>0</v>
      </c>
      <c r="DD27" s="15">
        <f t="shared" si="48"/>
        <v>0</v>
      </c>
      <c r="DE27" s="15">
        <f t="shared" si="49"/>
        <v>0</v>
      </c>
      <c r="DF27" s="15">
        <f t="shared" si="50"/>
        <v>0</v>
      </c>
    </row>
    <row r="28" spans="1:110" ht="15" customHeight="1">
      <c r="A28" s="102"/>
      <c r="B28" s="108">
        <v>25</v>
      </c>
      <c r="C28" s="69"/>
      <c r="D28" s="107"/>
      <c r="E28" s="76">
        <v>80</v>
      </c>
      <c r="F28" s="76">
        <f t="shared" si="55"/>
        <v>80</v>
      </c>
      <c r="G28" s="107"/>
      <c r="H28" s="58"/>
      <c r="I28" s="58"/>
      <c r="J28" s="58"/>
      <c r="K28" s="58"/>
      <c r="L28" s="58"/>
      <c r="M28" s="57"/>
      <c r="N28" s="58"/>
      <c r="O28" s="58"/>
      <c r="P28" s="58"/>
      <c r="Q28" s="58"/>
      <c r="R28" s="57"/>
      <c r="S28" s="58"/>
      <c r="T28" s="58"/>
      <c r="U28" s="58"/>
      <c r="V28" s="58"/>
      <c r="W28" s="57"/>
      <c r="X28" s="58"/>
      <c r="Y28" s="58"/>
      <c r="Z28" s="58"/>
      <c r="AA28" s="58"/>
      <c r="AB28" s="57"/>
      <c r="AC28" s="58"/>
      <c r="AD28" s="58"/>
      <c r="AE28" s="58"/>
      <c r="AF28" s="58"/>
      <c r="AG28" s="57"/>
      <c r="AH28" s="58"/>
      <c r="AI28" s="58"/>
      <c r="AJ28" s="58"/>
      <c r="AK28" s="58"/>
      <c r="AL28" s="57"/>
      <c r="AM28" s="58"/>
      <c r="AN28" s="58"/>
      <c r="AO28" s="58"/>
      <c r="AP28" s="58"/>
      <c r="AQ28" s="57"/>
      <c r="AR28" s="58"/>
      <c r="AS28" s="58"/>
      <c r="AT28" s="58"/>
      <c r="AU28" s="58"/>
      <c r="AV28" s="11">
        <f t="shared" si="56"/>
        <v>0</v>
      </c>
      <c r="AW28" s="44">
        <f t="shared" si="51"/>
        <v>0</v>
      </c>
      <c r="AX28" s="88"/>
      <c r="AY28" s="51"/>
      <c r="AZ28" s="89"/>
      <c r="BA28" s="26">
        <f t="shared" si="52"/>
        <v>0</v>
      </c>
      <c r="BB28" s="30">
        <f t="shared" si="53"/>
        <v>0</v>
      </c>
      <c r="BC28" s="28"/>
      <c r="BD28" s="29"/>
      <c r="BE28" s="28"/>
      <c r="BF28" s="15">
        <f t="shared" si="1"/>
        <v>0</v>
      </c>
      <c r="BG28" s="15">
        <f t="shared" si="2"/>
        <v>0</v>
      </c>
      <c r="BH28" s="15">
        <f t="shared" si="3"/>
        <v>0</v>
      </c>
      <c r="BI28" s="15">
        <f t="shared" si="4"/>
        <v>0</v>
      </c>
      <c r="BJ28" s="15">
        <f t="shared" si="5"/>
        <v>0</v>
      </c>
      <c r="BK28" s="15">
        <f t="shared" si="6"/>
        <v>0</v>
      </c>
      <c r="BL28" s="15">
        <f t="shared" si="7"/>
        <v>0</v>
      </c>
      <c r="BM28" s="15">
        <f t="shared" si="8"/>
        <v>0</v>
      </c>
      <c r="BN28" s="15">
        <f t="shared" si="9"/>
        <v>0</v>
      </c>
      <c r="BO28" s="15">
        <f t="shared" si="10"/>
        <v>0</v>
      </c>
      <c r="BP28" s="15">
        <f t="shared" si="11"/>
        <v>0</v>
      </c>
      <c r="BQ28" s="15">
        <f t="shared" si="12"/>
        <v>0</v>
      </c>
      <c r="BR28" s="15">
        <f t="shared" si="13"/>
        <v>0</v>
      </c>
      <c r="BS28" s="15">
        <f t="shared" si="14"/>
        <v>0</v>
      </c>
      <c r="BT28" s="15">
        <f t="shared" si="15"/>
        <v>0</v>
      </c>
      <c r="BU28" s="15">
        <f t="shared" si="16"/>
        <v>0</v>
      </c>
      <c r="BV28" s="15">
        <f t="shared" si="17"/>
        <v>0</v>
      </c>
      <c r="BW28" s="13"/>
      <c r="BX28" s="15">
        <f t="shared" si="18"/>
        <v>0</v>
      </c>
      <c r="BY28" s="15">
        <f t="shared" si="19"/>
        <v>0</v>
      </c>
      <c r="BZ28" s="15">
        <f t="shared" si="20"/>
        <v>0</v>
      </c>
      <c r="CA28" s="15">
        <f t="shared" si="21"/>
        <v>0</v>
      </c>
      <c r="CB28" s="15">
        <f t="shared" si="22"/>
        <v>0</v>
      </c>
      <c r="CC28" s="15">
        <f t="shared" si="23"/>
        <v>0</v>
      </c>
      <c r="CD28" s="15">
        <f t="shared" si="24"/>
        <v>0</v>
      </c>
      <c r="CE28" s="15">
        <f t="shared" si="25"/>
        <v>0</v>
      </c>
      <c r="CF28" s="15">
        <f t="shared" si="26"/>
        <v>0</v>
      </c>
      <c r="CG28" s="13"/>
      <c r="CH28" s="16">
        <f t="shared" si="27"/>
        <v>0</v>
      </c>
      <c r="CI28" s="16">
        <f t="shared" si="28"/>
        <v>0</v>
      </c>
      <c r="CJ28" s="16">
        <f t="shared" si="29"/>
        <v>0</v>
      </c>
      <c r="CK28" s="16">
        <f t="shared" si="30"/>
        <v>0</v>
      </c>
      <c r="CL28" s="16">
        <f t="shared" si="31"/>
        <v>0</v>
      </c>
      <c r="CM28" s="16">
        <f t="shared" si="32"/>
        <v>0</v>
      </c>
      <c r="CN28" s="16">
        <f t="shared" si="33"/>
        <v>0</v>
      </c>
      <c r="CO28" s="16">
        <f t="shared" si="34"/>
        <v>0</v>
      </c>
      <c r="CP28" s="16">
        <f t="shared" si="35"/>
        <v>0</v>
      </c>
      <c r="CQ28" s="16">
        <f t="shared" si="36"/>
        <v>0</v>
      </c>
      <c r="CR28" s="16">
        <f t="shared" si="37"/>
        <v>0</v>
      </c>
      <c r="CS28" s="16">
        <f t="shared" si="38"/>
        <v>0</v>
      </c>
      <c r="CT28" s="16">
        <f t="shared" si="39"/>
        <v>0</v>
      </c>
      <c r="CU28" s="16">
        <f t="shared" si="40"/>
        <v>0</v>
      </c>
      <c r="CV28" s="16">
        <f t="shared" si="41"/>
        <v>0</v>
      </c>
      <c r="CW28" s="16">
        <f t="shared" si="42"/>
        <v>0</v>
      </c>
      <c r="CX28" s="14"/>
      <c r="CY28" s="15">
        <f t="shared" si="43"/>
        <v>0</v>
      </c>
      <c r="CZ28" s="15">
        <f t="shared" si="44"/>
        <v>0</v>
      </c>
      <c r="DA28" s="15">
        <f t="shared" si="45"/>
        <v>0</v>
      </c>
      <c r="DB28" s="15">
        <f t="shared" si="46"/>
        <v>0</v>
      </c>
      <c r="DC28" s="15">
        <f t="shared" si="47"/>
        <v>0</v>
      </c>
      <c r="DD28" s="15">
        <f t="shared" si="48"/>
        <v>0</v>
      </c>
      <c r="DE28" s="15">
        <f t="shared" si="49"/>
        <v>0</v>
      </c>
      <c r="DF28" s="15">
        <f t="shared" si="50"/>
        <v>0</v>
      </c>
    </row>
    <row r="29" spans="1:110" ht="15" customHeight="1">
      <c r="A29" s="70"/>
      <c r="B29" s="108">
        <v>26</v>
      </c>
      <c r="C29" s="69"/>
      <c r="D29" s="65"/>
      <c r="E29" s="76">
        <v>80</v>
      </c>
      <c r="F29" s="76">
        <f t="shared" si="55"/>
        <v>80</v>
      </c>
      <c r="G29" s="99"/>
      <c r="H29" s="58"/>
      <c r="I29" s="58"/>
      <c r="J29" s="58"/>
      <c r="K29" s="58"/>
      <c r="L29" s="58"/>
      <c r="M29" s="57"/>
      <c r="N29" s="58"/>
      <c r="O29" s="58"/>
      <c r="P29" s="58"/>
      <c r="Q29" s="58"/>
      <c r="R29" s="57"/>
      <c r="S29" s="58"/>
      <c r="T29" s="58"/>
      <c r="U29" s="58"/>
      <c r="V29" s="58"/>
      <c r="W29" s="57"/>
      <c r="X29" s="58"/>
      <c r="Y29" s="58"/>
      <c r="Z29" s="58"/>
      <c r="AA29" s="58"/>
      <c r="AB29" s="57"/>
      <c r="AC29" s="58"/>
      <c r="AD29" s="58"/>
      <c r="AE29" s="58"/>
      <c r="AF29" s="58"/>
      <c r="AG29" s="57"/>
      <c r="AH29" s="58"/>
      <c r="AI29" s="58"/>
      <c r="AJ29" s="58"/>
      <c r="AK29" s="58"/>
      <c r="AL29" s="57"/>
      <c r="AM29" s="58"/>
      <c r="AN29" s="58"/>
      <c r="AO29" s="58"/>
      <c r="AP29" s="58"/>
      <c r="AQ29" s="57"/>
      <c r="AR29" s="58"/>
      <c r="AS29" s="58"/>
      <c r="AT29" s="58"/>
      <c r="AU29" s="58"/>
      <c r="AV29" s="11">
        <f t="shared" si="56"/>
        <v>0</v>
      </c>
      <c r="AW29" s="44">
        <f t="shared" si="51"/>
        <v>0</v>
      </c>
      <c r="AX29" s="85"/>
      <c r="AY29" s="86"/>
      <c r="AZ29" s="87"/>
      <c r="BA29" s="26">
        <f t="shared" si="52"/>
        <v>0</v>
      </c>
      <c r="BB29" s="30">
        <f t="shared" si="53"/>
        <v>0</v>
      </c>
      <c r="BC29" s="29"/>
      <c r="BD29" s="28"/>
      <c r="BE29" s="29"/>
      <c r="BF29" s="15">
        <f t="shared" si="1"/>
        <v>0</v>
      </c>
      <c r="BG29" s="15">
        <f t="shared" si="2"/>
        <v>0</v>
      </c>
      <c r="BH29" s="15">
        <f t="shared" si="3"/>
        <v>0</v>
      </c>
      <c r="BI29" s="15">
        <f t="shared" si="4"/>
        <v>0</v>
      </c>
      <c r="BJ29" s="15">
        <f t="shared" si="5"/>
        <v>0</v>
      </c>
      <c r="BK29" s="15">
        <f t="shared" si="6"/>
        <v>0</v>
      </c>
      <c r="BL29" s="15">
        <f t="shared" si="7"/>
        <v>0</v>
      </c>
      <c r="BM29" s="15">
        <f t="shared" si="8"/>
        <v>0</v>
      </c>
      <c r="BN29" s="15">
        <f t="shared" si="9"/>
        <v>0</v>
      </c>
      <c r="BO29" s="15">
        <f t="shared" si="10"/>
        <v>0</v>
      </c>
      <c r="BP29" s="15">
        <f t="shared" si="11"/>
        <v>0</v>
      </c>
      <c r="BQ29" s="15">
        <f t="shared" si="12"/>
        <v>0</v>
      </c>
      <c r="BR29" s="15">
        <f t="shared" si="13"/>
        <v>0</v>
      </c>
      <c r="BS29" s="15">
        <f t="shared" si="14"/>
        <v>0</v>
      </c>
      <c r="BT29" s="15">
        <f t="shared" si="15"/>
        <v>0</v>
      </c>
      <c r="BU29" s="15">
        <f t="shared" si="16"/>
        <v>0</v>
      </c>
      <c r="BV29" s="15">
        <f t="shared" si="17"/>
        <v>0</v>
      </c>
      <c r="BW29" s="13"/>
      <c r="BX29" s="15">
        <f t="shared" si="18"/>
        <v>0</v>
      </c>
      <c r="BY29" s="15">
        <f t="shared" si="19"/>
        <v>0</v>
      </c>
      <c r="BZ29" s="15">
        <f t="shared" si="20"/>
        <v>0</v>
      </c>
      <c r="CA29" s="15">
        <f t="shared" si="21"/>
        <v>0</v>
      </c>
      <c r="CB29" s="15">
        <f t="shared" si="22"/>
        <v>0</v>
      </c>
      <c r="CC29" s="15">
        <f t="shared" si="23"/>
        <v>0</v>
      </c>
      <c r="CD29" s="15">
        <f t="shared" si="24"/>
        <v>0</v>
      </c>
      <c r="CE29" s="15">
        <f t="shared" si="25"/>
        <v>0</v>
      </c>
      <c r="CF29" s="15">
        <f t="shared" si="26"/>
        <v>0</v>
      </c>
      <c r="CG29" s="13"/>
      <c r="CH29" s="16">
        <f t="shared" si="27"/>
        <v>0</v>
      </c>
      <c r="CI29" s="16">
        <f t="shared" si="28"/>
        <v>0</v>
      </c>
      <c r="CJ29" s="16">
        <f t="shared" si="29"/>
        <v>0</v>
      </c>
      <c r="CK29" s="16">
        <f t="shared" si="30"/>
        <v>0</v>
      </c>
      <c r="CL29" s="16">
        <f t="shared" si="31"/>
        <v>0</v>
      </c>
      <c r="CM29" s="16">
        <f t="shared" si="32"/>
        <v>0</v>
      </c>
      <c r="CN29" s="16">
        <f t="shared" si="33"/>
        <v>0</v>
      </c>
      <c r="CO29" s="16">
        <f t="shared" si="34"/>
        <v>0</v>
      </c>
      <c r="CP29" s="16">
        <f t="shared" si="35"/>
        <v>0</v>
      </c>
      <c r="CQ29" s="16">
        <f t="shared" si="36"/>
        <v>0</v>
      </c>
      <c r="CR29" s="16">
        <f t="shared" si="37"/>
        <v>0</v>
      </c>
      <c r="CS29" s="16">
        <f t="shared" si="38"/>
        <v>0</v>
      </c>
      <c r="CT29" s="16">
        <f t="shared" si="39"/>
        <v>0</v>
      </c>
      <c r="CU29" s="16">
        <f t="shared" si="40"/>
        <v>0</v>
      </c>
      <c r="CV29" s="16">
        <f t="shared" si="41"/>
        <v>0</v>
      </c>
      <c r="CW29" s="16">
        <f t="shared" si="42"/>
        <v>0</v>
      </c>
      <c r="CX29" s="14"/>
      <c r="CY29" s="15">
        <f t="shared" si="43"/>
        <v>0</v>
      </c>
      <c r="CZ29" s="15">
        <f t="shared" si="44"/>
        <v>0</v>
      </c>
      <c r="DA29" s="15">
        <f t="shared" si="45"/>
        <v>0</v>
      </c>
      <c r="DB29" s="15">
        <f t="shared" si="46"/>
        <v>0</v>
      </c>
      <c r="DC29" s="15">
        <f t="shared" si="47"/>
        <v>0</v>
      </c>
      <c r="DD29" s="15">
        <f t="shared" si="48"/>
        <v>0</v>
      </c>
      <c r="DE29" s="15">
        <f t="shared" si="49"/>
        <v>0</v>
      </c>
      <c r="DF29" s="15">
        <f t="shared" si="50"/>
        <v>0</v>
      </c>
    </row>
    <row r="30" spans="1:110" ht="15" customHeight="1">
      <c r="A30" s="109"/>
      <c r="B30" s="108">
        <v>27</v>
      </c>
      <c r="C30" s="69"/>
      <c r="D30" s="99"/>
      <c r="E30" s="76">
        <v>80</v>
      </c>
      <c r="F30" s="76">
        <f t="shared" si="55"/>
        <v>80</v>
      </c>
      <c r="G30" s="99"/>
      <c r="H30" s="58"/>
      <c r="I30" s="58"/>
      <c r="J30" s="58"/>
      <c r="K30" s="58"/>
      <c r="L30" s="58"/>
      <c r="M30" s="57"/>
      <c r="N30" s="58"/>
      <c r="O30" s="58"/>
      <c r="P30" s="58"/>
      <c r="Q30" s="58"/>
      <c r="R30" s="57"/>
      <c r="S30" s="58"/>
      <c r="T30" s="58"/>
      <c r="U30" s="58"/>
      <c r="V30" s="58"/>
      <c r="W30" s="57"/>
      <c r="X30" s="58"/>
      <c r="Y30" s="58"/>
      <c r="Z30" s="58"/>
      <c r="AA30" s="58"/>
      <c r="AB30" s="57"/>
      <c r="AC30" s="58"/>
      <c r="AD30" s="58"/>
      <c r="AE30" s="58"/>
      <c r="AF30" s="58"/>
      <c r="AG30" s="57"/>
      <c r="AH30" s="58"/>
      <c r="AI30" s="58"/>
      <c r="AJ30" s="58"/>
      <c r="AK30" s="58"/>
      <c r="AL30" s="57"/>
      <c r="AM30" s="58"/>
      <c r="AN30" s="58"/>
      <c r="AO30" s="58"/>
      <c r="AP30" s="58"/>
      <c r="AQ30" s="57"/>
      <c r="AR30" s="58"/>
      <c r="AS30" s="58"/>
      <c r="AT30" s="58"/>
      <c r="AU30" s="58"/>
      <c r="AV30" s="11">
        <f t="shared" si="56"/>
        <v>0</v>
      </c>
      <c r="AW30" s="44">
        <f t="shared" si="51"/>
        <v>0</v>
      </c>
      <c r="AX30" s="88"/>
      <c r="AY30" s="51"/>
      <c r="AZ30" s="89"/>
      <c r="BA30" s="26">
        <f t="shared" si="52"/>
        <v>0</v>
      </c>
      <c r="BB30" s="30">
        <f t="shared" si="53"/>
        <v>0</v>
      </c>
      <c r="BC30" s="28"/>
      <c r="BD30" s="29"/>
      <c r="BE30" s="28"/>
      <c r="BF30" s="15">
        <f t="shared" si="1"/>
        <v>0</v>
      </c>
      <c r="BG30" s="15">
        <f t="shared" si="2"/>
        <v>0</v>
      </c>
      <c r="BH30" s="15">
        <f t="shared" si="3"/>
        <v>0</v>
      </c>
      <c r="BI30" s="15">
        <f t="shared" si="4"/>
        <v>0</v>
      </c>
      <c r="BJ30" s="15">
        <f t="shared" si="5"/>
        <v>0</v>
      </c>
      <c r="BK30" s="15">
        <f t="shared" si="6"/>
        <v>0</v>
      </c>
      <c r="BL30" s="15">
        <f t="shared" si="7"/>
        <v>0</v>
      </c>
      <c r="BM30" s="15">
        <f t="shared" si="8"/>
        <v>0</v>
      </c>
      <c r="BN30" s="15">
        <f t="shared" si="9"/>
        <v>0</v>
      </c>
      <c r="BO30" s="15">
        <f t="shared" si="10"/>
        <v>0</v>
      </c>
      <c r="BP30" s="15">
        <f t="shared" si="11"/>
        <v>0</v>
      </c>
      <c r="BQ30" s="15">
        <f t="shared" si="12"/>
        <v>0</v>
      </c>
      <c r="BR30" s="15">
        <f t="shared" si="13"/>
        <v>0</v>
      </c>
      <c r="BS30" s="15">
        <f t="shared" si="14"/>
        <v>0</v>
      </c>
      <c r="BT30" s="15">
        <f t="shared" si="15"/>
        <v>0</v>
      </c>
      <c r="BU30" s="15">
        <f t="shared" si="16"/>
        <v>0</v>
      </c>
      <c r="BV30" s="15">
        <f t="shared" si="17"/>
        <v>0</v>
      </c>
      <c r="BW30" s="13"/>
      <c r="BX30" s="15">
        <f t="shared" si="18"/>
        <v>0</v>
      </c>
      <c r="BY30" s="15">
        <f t="shared" si="19"/>
        <v>0</v>
      </c>
      <c r="BZ30" s="15">
        <f t="shared" si="20"/>
        <v>0</v>
      </c>
      <c r="CA30" s="15">
        <f t="shared" si="21"/>
        <v>0</v>
      </c>
      <c r="CB30" s="15">
        <f t="shared" si="22"/>
        <v>0</v>
      </c>
      <c r="CC30" s="15">
        <f t="shared" si="23"/>
        <v>0</v>
      </c>
      <c r="CD30" s="15">
        <f t="shared" si="24"/>
        <v>0</v>
      </c>
      <c r="CE30" s="15">
        <f t="shared" si="25"/>
        <v>0</v>
      </c>
      <c r="CF30" s="15">
        <f t="shared" si="26"/>
        <v>0</v>
      </c>
      <c r="CG30" s="13"/>
      <c r="CH30" s="16">
        <f t="shared" si="27"/>
        <v>0</v>
      </c>
      <c r="CI30" s="16">
        <f t="shared" si="28"/>
        <v>0</v>
      </c>
      <c r="CJ30" s="16">
        <f t="shared" si="29"/>
        <v>0</v>
      </c>
      <c r="CK30" s="16">
        <f t="shared" si="30"/>
        <v>0</v>
      </c>
      <c r="CL30" s="16">
        <f t="shared" si="31"/>
        <v>0</v>
      </c>
      <c r="CM30" s="16">
        <f t="shared" si="32"/>
        <v>0</v>
      </c>
      <c r="CN30" s="16">
        <f t="shared" si="33"/>
        <v>0</v>
      </c>
      <c r="CO30" s="16">
        <f t="shared" si="34"/>
        <v>0</v>
      </c>
      <c r="CP30" s="16">
        <f t="shared" si="35"/>
        <v>0</v>
      </c>
      <c r="CQ30" s="16">
        <f t="shared" si="36"/>
        <v>0</v>
      </c>
      <c r="CR30" s="16">
        <f t="shared" si="37"/>
        <v>0</v>
      </c>
      <c r="CS30" s="16">
        <f t="shared" si="38"/>
        <v>0</v>
      </c>
      <c r="CT30" s="16">
        <f t="shared" si="39"/>
        <v>0</v>
      </c>
      <c r="CU30" s="16">
        <f t="shared" si="40"/>
        <v>0</v>
      </c>
      <c r="CV30" s="16">
        <f t="shared" si="41"/>
        <v>0</v>
      </c>
      <c r="CW30" s="16">
        <f t="shared" si="42"/>
        <v>0</v>
      </c>
      <c r="CX30" s="14"/>
      <c r="CY30" s="15">
        <f t="shared" si="43"/>
        <v>0</v>
      </c>
      <c r="CZ30" s="15">
        <f t="shared" si="44"/>
        <v>0</v>
      </c>
      <c r="DA30" s="15">
        <f t="shared" si="45"/>
        <v>0</v>
      </c>
      <c r="DB30" s="15">
        <f t="shared" si="46"/>
        <v>0</v>
      </c>
      <c r="DC30" s="15">
        <f t="shared" si="47"/>
        <v>0</v>
      </c>
      <c r="DD30" s="15">
        <f t="shared" si="48"/>
        <v>0</v>
      </c>
      <c r="DE30" s="15">
        <f t="shared" si="49"/>
        <v>0</v>
      </c>
      <c r="DF30" s="15">
        <f t="shared" si="50"/>
        <v>0</v>
      </c>
    </row>
    <row r="31" spans="1:110" ht="15" customHeight="1">
      <c r="A31" s="70"/>
      <c r="B31" s="102">
        <v>28</v>
      </c>
      <c r="C31" s="69"/>
      <c r="D31" s="65"/>
      <c r="E31" s="76">
        <v>80</v>
      </c>
      <c r="F31" s="76">
        <f t="shared" si="55"/>
        <v>80</v>
      </c>
      <c r="G31" s="99"/>
      <c r="H31" s="58"/>
      <c r="I31" s="58"/>
      <c r="J31" s="58"/>
      <c r="K31" s="58"/>
      <c r="L31" s="58"/>
      <c r="M31" s="57"/>
      <c r="N31" s="58"/>
      <c r="O31" s="58"/>
      <c r="P31" s="58"/>
      <c r="Q31" s="58"/>
      <c r="R31" s="57"/>
      <c r="S31" s="58"/>
      <c r="T31" s="58"/>
      <c r="U31" s="58"/>
      <c r="V31" s="58"/>
      <c r="W31" s="57"/>
      <c r="X31" s="58"/>
      <c r="Y31" s="58"/>
      <c r="Z31" s="58"/>
      <c r="AA31" s="58"/>
      <c r="AB31" s="57"/>
      <c r="AC31" s="58"/>
      <c r="AD31" s="58"/>
      <c r="AE31" s="58"/>
      <c r="AF31" s="58"/>
      <c r="AG31" s="57"/>
      <c r="AH31" s="58"/>
      <c r="AI31" s="58"/>
      <c r="AJ31" s="58"/>
      <c r="AK31" s="58"/>
      <c r="AL31" s="57"/>
      <c r="AM31" s="58"/>
      <c r="AN31" s="58"/>
      <c r="AO31" s="58"/>
      <c r="AP31" s="58"/>
      <c r="AQ31" s="57"/>
      <c r="AR31" s="58"/>
      <c r="AS31" s="58"/>
      <c r="AT31" s="58"/>
      <c r="AU31" s="58"/>
      <c r="AV31" s="11">
        <f t="shared" si="56"/>
        <v>0</v>
      </c>
      <c r="AW31" s="44">
        <f t="shared" si="51"/>
        <v>0</v>
      </c>
      <c r="AX31" s="85"/>
      <c r="AY31" s="86"/>
      <c r="AZ31" s="87"/>
      <c r="BA31" s="26">
        <f t="shared" si="52"/>
        <v>0</v>
      </c>
      <c r="BB31" s="30">
        <f t="shared" si="53"/>
        <v>0</v>
      </c>
      <c r="BC31" s="29"/>
      <c r="BD31" s="28"/>
      <c r="BE31" s="29"/>
      <c r="BF31" s="15">
        <f t="shared" si="1"/>
        <v>0</v>
      </c>
      <c r="BG31" s="15">
        <f t="shared" si="2"/>
        <v>0</v>
      </c>
      <c r="BH31" s="15">
        <f t="shared" si="3"/>
        <v>0</v>
      </c>
      <c r="BI31" s="15">
        <f t="shared" si="4"/>
        <v>0</v>
      </c>
      <c r="BJ31" s="15">
        <f t="shared" si="5"/>
        <v>0</v>
      </c>
      <c r="BK31" s="15">
        <f t="shared" si="6"/>
        <v>0</v>
      </c>
      <c r="BL31" s="15">
        <f t="shared" si="7"/>
        <v>0</v>
      </c>
      <c r="BM31" s="15">
        <f t="shared" si="8"/>
        <v>0</v>
      </c>
      <c r="BN31" s="15">
        <f t="shared" si="9"/>
        <v>0</v>
      </c>
      <c r="BO31" s="15">
        <f t="shared" si="10"/>
        <v>0</v>
      </c>
      <c r="BP31" s="15">
        <f t="shared" si="11"/>
        <v>0</v>
      </c>
      <c r="BQ31" s="15">
        <f t="shared" si="12"/>
        <v>0</v>
      </c>
      <c r="BR31" s="15">
        <f t="shared" si="13"/>
        <v>0</v>
      </c>
      <c r="BS31" s="15">
        <f t="shared" si="14"/>
        <v>0</v>
      </c>
      <c r="BT31" s="15">
        <f t="shared" si="15"/>
        <v>0</v>
      </c>
      <c r="BU31" s="15">
        <f t="shared" si="16"/>
        <v>0</v>
      </c>
      <c r="BV31" s="15">
        <f t="shared" si="17"/>
        <v>0</v>
      </c>
      <c r="BW31" s="13"/>
      <c r="BX31" s="15">
        <f t="shared" si="18"/>
        <v>0</v>
      </c>
      <c r="BY31" s="15">
        <f t="shared" si="19"/>
        <v>0</v>
      </c>
      <c r="BZ31" s="15">
        <f t="shared" si="20"/>
        <v>0</v>
      </c>
      <c r="CA31" s="15">
        <f t="shared" si="21"/>
        <v>0</v>
      </c>
      <c r="CB31" s="15">
        <f t="shared" si="22"/>
        <v>0</v>
      </c>
      <c r="CC31" s="15">
        <f t="shared" si="23"/>
        <v>0</v>
      </c>
      <c r="CD31" s="15">
        <f t="shared" si="24"/>
        <v>0</v>
      </c>
      <c r="CE31" s="15">
        <f t="shared" si="25"/>
        <v>0</v>
      </c>
      <c r="CF31" s="15">
        <f t="shared" si="26"/>
        <v>0</v>
      </c>
      <c r="CG31" s="13"/>
      <c r="CH31" s="16">
        <f t="shared" si="27"/>
        <v>0</v>
      </c>
      <c r="CI31" s="16">
        <f t="shared" si="28"/>
        <v>0</v>
      </c>
      <c r="CJ31" s="16">
        <f t="shared" si="29"/>
        <v>0</v>
      </c>
      <c r="CK31" s="16">
        <f t="shared" si="30"/>
        <v>0</v>
      </c>
      <c r="CL31" s="16">
        <f t="shared" si="31"/>
        <v>0</v>
      </c>
      <c r="CM31" s="16">
        <f t="shared" si="32"/>
        <v>0</v>
      </c>
      <c r="CN31" s="16">
        <f t="shared" si="33"/>
        <v>0</v>
      </c>
      <c r="CO31" s="16">
        <f t="shared" si="34"/>
        <v>0</v>
      </c>
      <c r="CP31" s="16">
        <f t="shared" si="35"/>
        <v>0</v>
      </c>
      <c r="CQ31" s="16">
        <f t="shared" si="36"/>
        <v>0</v>
      </c>
      <c r="CR31" s="16">
        <f t="shared" si="37"/>
        <v>0</v>
      </c>
      <c r="CS31" s="16">
        <f t="shared" si="38"/>
        <v>0</v>
      </c>
      <c r="CT31" s="16">
        <f t="shared" si="39"/>
        <v>0</v>
      </c>
      <c r="CU31" s="16">
        <f t="shared" si="40"/>
        <v>0</v>
      </c>
      <c r="CV31" s="16">
        <f t="shared" si="41"/>
        <v>0</v>
      </c>
      <c r="CW31" s="16">
        <f t="shared" si="42"/>
        <v>0</v>
      </c>
      <c r="CX31" s="14"/>
      <c r="CY31" s="15">
        <f t="shared" si="43"/>
        <v>0</v>
      </c>
      <c r="CZ31" s="15">
        <f t="shared" si="44"/>
        <v>0</v>
      </c>
      <c r="DA31" s="15">
        <f t="shared" si="45"/>
        <v>0</v>
      </c>
      <c r="DB31" s="15">
        <f t="shared" si="46"/>
        <v>0</v>
      </c>
      <c r="DC31" s="15">
        <f t="shared" si="47"/>
        <v>0</v>
      </c>
      <c r="DD31" s="15">
        <f t="shared" si="48"/>
        <v>0</v>
      </c>
      <c r="DE31" s="15">
        <f t="shared" si="49"/>
        <v>0</v>
      </c>
      <c r="DF31" s="15">
        <f t="shared" si="50"/>
        <v>0</v>
      </c>
    </row>
    <row r="32" spans="1:110" ht="15" customHeight="1">
      <c r="A32" s="70"/>
      <c r="B32" s="108">
        <v>29</v>
      </c>
      <c r="C32" s="53"/>
      <c r="D32" s="54"/>
      <c r="E32" s="76">
        <v>80</v>
      </c>
      <c r="F32" s="76">
        <f t="shared" si="55"/>
        <v>80</v>
      </c>
      <c r="G32" s="54"/>
      <c r="H32" s="58"/>
      <c r="I32" s="58"/>
      <c r="J32" s="58"/>
      <c r="K32" s="58"/>
      <c r="L32" s="58"/>
      <c r="M32" s="57"/>
      <c r="N32" s="58"/>
      <c r="O32" s="58"/>
      <c r="P32" s="58"/>
      <c r="Q32" s="58"/>
      <c r="R32" s="57"/>
      <c r="S32" s="58"/>
      <c r="T32" s="58"/>
      <c r="U32" s="58"/>
      <c r="V32" s="58"/>
      <c r="W32" s="57"/>
      <c r="X32" s="58"/>
      <c r="Y32" s="58"/>
      <c r="Z32" s="58"/>
      <c r="AA32" s="58"/>
      <c r="AB32" s="57"/>
      <c r="AC32" s="58"/>
      <c r="AD32" s="58"/>
      <c r="AE32" s="58"/>
      <c r="AF32" s="58"/>
      <c r="AG32" s="57"/>
      <c r="AH32" s="58"/>
      <c r="AI32" s="58"/>
      <c r="AJ32" s="58"/>
      <c r="AK32" s="58"/>
      <c r="AL32" s="57"/>
      <c r="AM32" s="58"/>
      <c r="AN32" s="58"/>
      <c r="AO32" s="58"/>
      <c r="AP32" s="58"/>
      <c r="AQ32" s="57"/>
      <c r="AR32" s="58"/>
      <c r="AS32" s="58"/>
      <c r="AT32" s="58"/>
      <c r="AU32" s="58"/>
      <c r="AV32" s="11">
        <f t="shared" si="56"/>
        <v>0</v>
      </c>
      <c r="AW32" s="44">
        <f t="shared" si="51"/>
        <v>0</v>
      </c>
      <c r="AX32" s="88"/>
      <c r="AY32" s="51"/>
      <c r="AZ32" s="89"/>
      <c r="BA32" s="26">
        <f t="shared" si="52"/>
        <v>0</v>
      </c>
      <c r="BB32" s="30">
        <f t="shared" si="53"/>
        <v>0</v>
      </c>
      <c r="BC32" s="28"/>
      <c r="BD32" s="29"/>
      <c r="BE32" s="28"/>
      <c r="BF32" s="15">
        <f t="shared" si="1"/>
        <v>0</v>
      </c>
      <c r="BG32" s="15">
        <f t="shared" si="2"/>
        <v>0</v>
      </c>
      <c r="BH32" s="15">
        <f t="shared" si="3"/>
        <v>0</v>
      </c>
      <c r="BI32" s="15">
        <f t="shared" si="4"/>
        <v>0</v>
      </c>
      <c r="BJ32" s="15">
        <f t="shared" si="5"/>
        <v>0</v>
      </c>
      <c r="BK32" s="15">
        <f t="shared" si="6"/>
        <v>0</v>
      </c>
      <c r="BL32" s="15">
        <f t="shared" si="7"/>
        <v>0</v>
      </c>
      <c r="BM32" s="15">
        <f t="shared" si="8"/>
        <v>0</v>
      </c>
      <c r="BN32" s="15">
        <f t="shared" si="9"/>
        <v>0</v>
      </c>
      <c r="BO32" s="15">
        <f t="shared" si="10"/>
        <v>0</v>
      </c>
      <c r="BP32" s="15">
        <f t="shared" si="11"/>
        <v>0</v>
      </c>
      <c r="BQ32" s="15">
        <f t="shared" si="12"/>
        <v>0</v>
      </c>
      <c r="BR32" s="15">
        <f t="shared" si="13"/>
        <v>0</v>
      </c>
      <c r="BS32" s="15">
        <f t="shared" si="14"/>
        <v>0</v>
      </c>
      <c r="BT32" s="15">
        <f t="shared" si="15"/>
        <v>0</v>
      </c>
      <c r="BU32" s="15">
        <f t="shared" si="16"/>
        <v>0</v>
      </c>
      <c r="BV32" s="15">
        <f t="shared" si="17"/>
        <v>0</v>
      </c>
      <c r="BW32" s="13"/>
      <c r="BX32" s="15">
        <f t="shared" si="18"/>
        <v>0</v>
      </c>
      <c r="BY32" s="15">
        <f t="shared" si="19"/>
        <v>0</v>
      </c>
      <c r="BZ32" s="15">
        <f t="shared" si="20"/>
        <v>0</v>
      </c>
      <c r="CA32" s="15">
        <f t="shared" si="21"/>
        <v>0</v>
      </c>
      <c r="CB32" s="15">
        <f t="shared" si="22"/>
        <v>0</v>
      </c>
      <c r="CC32" s="15">
        <f t="shared" si="23"/>
        <v>0</v>
      </c>
      <c r="CD32" s="15">
        <f t="shared" si="24"/>
        <v>0</v>
      </c>
      <c r="CE32" s="15">
        <f t="shared" si="25"/>
        <v>0</v>
      </c>
      <c r="CF32" s="15">
        <f t="shared" si="26"/>
        <v>0</v>
      </c>
      <c r="CG32" s="13"/>
      <c r="CH32" s="16">
        <f t="shared" si="27"/>
        <v>0</v>
      </c>
      <c r="CI32" s="16">
        <f t="shared" si="28"/>
        <v>0</v>
      </c>
      <c r="CJ32" s="16">
        <f t="shared" si="29"/>
        <v>0</v>
      </c>
      <c r="CK32" s="16">
        <f t="shared" si="30"/>
        <v>0</v>
      </c>
      <c r="CL32" s="16">
        <f t="shared" si="31"/>
        <v>0</v>
      </c>
      <c r="CM32" s="16">
        <f t="shared" si="32"/>
        <v>0</v>
      </c>
      <c r="CN32" s="16">
        <f t="shared" si="33"/>
        <v>0</v>
      </c>
      <c r="CO32" s="16">
        <f t="shared" si="34"/>
        <v>0</v>
      </c>
      <c r="CP32" s="16">
        <f t="shared" si="35"/>
        <v>0</v>
      </c>
      <c r="CQ32" s="16">
        <f t="shared" si="36"/>
        <v>0</v>
      </c>
      <c r="CR32" s="16">
        <f t="shared" si="37"/>
        <v>0</v>
      </c>
      <c r="CS32" s="16">
        <f t="shared" si="38"/>
        <v>0</v>
      </c>
      <c r="CT32" s="16">
        <f t="shared" si="39"/>
        <v>0</v>
      </c>
      <c r="CU32" s="16">
        <f t="shared" si="40"/>
        <v>0</v>
      </c>
      <c r="CV32" s="16">
        <f t="shared" si="41"/>
        <v>0</v>
      </c>
      <c r="CW32" s="16">
        <f t="shared" si="42"/>
        <v>0</v>
      </c>
      <c r="CX32" s="14"/>
      <c r="CY32" s="15">
        <f t="shared" si="43"/>
        <v>0</v>
      </c>
      <c r="CZ32" s="15">
        <f t="shared" si="44"/>
        <v>0</v>
      </c>
      <c r="DA32" s="15">
        <f t="shared" si="45"/>
        <v>0</v>
      </c>
      <c r="DB32" s="15">
        <f t="shared" si="46"/>
        <v>0</v>
      </c>
      <c r="DC32" s="15">
        <f t="shared" si="47"/>
        <v>0</v>
      </c>
      <c r="DD32" s="15">
        <f t="shared" si="48"/>
        <v>0</v>
      </c>
      <c r="DE32" s="15">
        <f t="shared" si="49"/>
        <v>0</v>
      </c>
      <c r="DF32" s="15">
        <f t="shared" si="50"/>
        <v>0</v>
      </c>
    </row>
    <row r="33" spans="1:110" ht="15" customHeight="1">
      <c r="A33" s="70"/>
      <c r="B33" s="108">
        <v>30</v>
      </c>
      <c r="C33" s="53"/>
      <c r="D33" s="54"/>
      <c r="E33" s="76">
        <v>80</v>
      </c>
      <c r="F33" s="76">
        <f t="shared" si="55"/>
        <v>80</v>
      </c>
      <c r="G33" s="54"/>
      <c r="H33" s="58"/>
      <c r="I33" s="58"/>
      <c r="J33" s="58"/>
      <c r="K33" s="58"/>
      <c r="L33" s="58"/>
      <c r="M33" s="57"/>
      <c r="N33" s="58"/>
      <c r="O33" s="58"/>
      <c r="P33" s="58"/>
      <c r="Q33" s="58"/>
      <c r="R33" s="57"/>
      <c r="S33" s="58"/>
      <c r="T33" s="58"/>
      <c r="U33" s="58"/>
      <c r="V33" s="58"/>
      <c r="W33" s="57"/>
      <c r="X33" s="58"/>
      <c r="Y33" s="58"/>
      <c r="Z33" s="58"/>
      <c r="AA33" s="58"/>
      <c r="AB33" s="57"/>
      <c r="AC33" s="58"/>
      <c r="AD33" s="58"/>
      <c r="AE33" s="58"/>
      <c r="AF33" s="58"/>
      <c r="AG33" s="57"/>
      <c r="AH33" s="58"/>
      <c r="AI33" s="58"/>
      <c r="AJ33" s="58"/>
      <c r="AK33" s="58"/>
      <c r="AL33" s="57"/>
      <c r="AM33" s="58"/>
      <c r="AN33" s="58"/>
      <c r="AO33" s="58"/>
      <c r="AP33" s="58"/>
      <c r="AQ33" s="57"/>
      <c r="AR33" s="58"/>
      <c r="AS33" s="58"/>
      <c r="AT33" s="58"/>
      <c r="AU33" s="58"/>
      <c r="AV33" s="11">
        <f t="shared" si="56"/>
        <v>0</v>
      </c>
      <c r="AW33" s="44">
        <f t="shared" si="51"/>
        <v>0</v>
      </c>
      <c r="AX33" s="85"/>
      <c r="AY33" s="86"/>
      <c r="AZ33" s="87"/>
      <c r="BA33" s="26">
        <f t="shared" si="52"/>
        <v>0</v>
      </c>
      <c r="BB33" s="30">
        <f t="shared" si="53"/>
        <v>0</v>
      </c>
      <c r="BC33" s="29"/>
      <c r="BD33" s="28"/>
      <c r="BE33" s="29"/>
      <c r="BF33" s="15">
        <f t="shared" si="1"/>
        <v>0</v>
      </c>
      <c r="BG33" s="15">
        <f t="shared" si="2"/>
        <v>0</v>
      </c>
      <c r="BH33" s="15">
        <f t="shared" si="3"/>
        <v>0</v>
      </c>
      <c r="BI33" s="15">
        <f t="shared" si="4"/>
        <v>0</v>
      </c>
      <c r="BJ33" s="15">
        <f t="shared" si="5"/>
        <v>0</v>
      </c>
      <c r="BK33" s="15">
        <f t="shared" si="6"/>
        <v>0</v>
      </c>
      <c r="BL33" s="15">
        <f t="shared" si="7"/>
        <v>0</v>
      </c>
      <c r="BM33" s="15">
        <f t="shared" si="8"/>
        <v>0</v>
      </c>
      <c r="BN33" s="15">
        <f t="shared" si="9"/>
        <v>0</v>
      </c>
      <c r="BO33" s="15">
        <f t="shared" si="10"/>
        <v>0</v>
      </c>
      <c r="BP33" s="15">
        <f t="shared" si="11"/>
        <v>0</v>
      </c>
      <c r="BQ33" s="15">
        <f t="shared" si="12"/>
        <v>0</v>
      </c>
      <c r="BR33" s="15">
        <f t="shared" si="13"/>
        <v>0</v>
      </c>
      <c r="BS33" s="15">
        <f t="shared" si="14"/>
        <v>0</v>
      </c>
      <c r="BT33" s="15">
        <f t="shared" si="15"/>
        <v>0</v>
      </c>
      <c r="BU33" s="15">
        <f t="shared" si="16"/>
        <v>0</v>
      </c>
      <c r="BV33" s="15">
        <f t="shared" si="17"/>
        <v>0</v>
      </c>
      <c r="BW33" s="13"/>
      <c r="BX33" s="15">
        <f t="shared" si="18"/>
        <v>0</v>
      </c>
      <c r="BY33" s="15">
        <f t="shared" si="19"/>
        <v>0</v>
      </c>
      <c r="BZ33" s="15">
        <f t="shared" si="20"/>
        <v>0</v>
      </c>
      <c r="CA33" s="15">
        <f t="shared" si="21"/>
        <v>0</v>
      </c>
      <c r="CB33" s="15">
        <f t="shared" si="22"/>
        <v>0</v>
      </c>
      <c r="CC33" s="15">
        <f t="shared" si="23"/>
        <v>0</v>
      </c>
      <c r="CD33" s="15">
        <f t="shared" si="24"/>
        <v>0</v>
      </c>
      <c r="CE33" s="15">
        <f t="shared" si="25"/>
        <v>0</v>
      </c>
      <c r="CF33" s="15">
        <f t="shared" si="26"/>
        <v>0</v>
      </c>
      <c r="CG33" s="13"/>
      <c r="CH33" s="16">
        <f t="shared" si="27"/>
        <v>0</v>
      </c>
      <c r="CI33" s="16">
        <f t="shared" si="28"/>
        <v>0</v>
      </c>
      <c r="CJ33" s="16">
        <f t="shared" si="29"/>
        <v>0</v>
      </c>
      <c r="CK33" s="16">
        <f t="shared" si="30"/>
        <v>0</v>
      </c>
      <c r="CL33" s="16">
        <f t="shared" si="31"/>
        <v>0</v>
      </c>
      <c r="CM33" s="16">
        <f t="shared" si="32"/>
        <v>0</v>
      </c>
      <c r="CN33" s="16">
        <f t="shared" si="33"/>
        <v>0</v>
      </c>
      <c r="CO33" s="16">
        <f t="shared" si="34"/>
        <v>0</v>
      </c>
      <c r="CP33" s="16">
        <f t="shared" si="35"/>
        <v>0</v>
      </c>
      <c r="CQ33" s="16">
        <f t="shared" si="36"/>
        <v>0</v>
      </c>
      <c r="CR33" s="16">
        <f t="shared" si="37"/>
        <v>0</v>
      </c>
      <c r="CS33" s="16">
        <f t="shared" si="38"/>
        <v>0</v>
      </c>
      <c r="CT33" s="16">
        <f t="shared" si="39"/>
        <v>0</v>
      </c>
      <c r="CU33" s="16">
        <f t="shared" si="40"/>
        <v>0</v>
      </c>
      <c r="CV33" s="16">
        <f t="shared" si="41"/>
        <v>0</v>
      </c>
      <c r="CW33" s="16">
        <f t="shared" si="42"/>
        <v>0</v>
      </c>
      <c r="CX33" s="14"/>
      <c r="CY33" s="15">
        <f t="shared" si="43"/>
        <v>0</v>
      </c>
      <c r="CZ33" s="15">
        <f t="shared" si="44"/>
        <v>0</v>
      </c>
      <c r="DA33" s="15">
        <f t="shared" si="45"/>
        <v>0</v>
      </c>
      <c r="DB33" s="15">
        <f t="shared" si="46"/>
        <v>0</v>
      </c>
      <c r="DC33" s="15">
        <f t="shared" si="47"/>
        <v>0</v>
      </c>
      <c r="DD33" s="15">
        <f t="shared" si="48"/>
        <v>0</v>
      </c>
      <c r="DE33" s="15">
        <f t="shared" si="49"/>
        <v>0</v>
      </c>
      <c r="DF33" s="15">
        <f t="shared" si="50"/>
        <v>0</v>
      </c>
    </row>
    <row r="34" spans="1:110" ht="15" customHeight="1">
      <c r="A34" s="70"/>
      <c r="B34" s="108">
        <v>31</v>
      </c>
      <c r="C34" s="53"/>
      <c r="D34" s="54"/>
      <c r="E34" s="76">
        <v>80</v>
      </c>
      <c r="F34" s="76">
        <f t="shared" si="55"/>
        <v>80</v>
      </c>
      <c r="G34" s="54"/>
      <c r="H34" s="58"/>
      <c r="I34" s="58"/>
      <c r="J34" s="58"/>
      <c r="K34" s="58"/>
      <c r="L34" s="58"/>
      <c r="M34" s="57"/>
      <c r="N34" s="58"/>
      <c r="O34" s="58"/>
      <c r="P34" s="58"/>
      <c r="Q34" s="58"/>
      <c r="R34" s="57"/>
      <c r="S34" s="58"/>
      <c r="T34" s="58"/>
      <c r="U34" s="58"/>
      <c r="V34" s="58"/>
      <c r="W34" s="57"/>
      <c r="X34" s="58"/>
      <c r="Y34" s="58"/>
      <c r="Z34" s="58"/>
      <c r="AA34" s="58"/>
      <c r="AB34" s="57"/>
      <c r="AC34" s="58"/>
      <c r="AD34" s="58"/>
      <c r="AE34" s="58"/>
      <c r="AF34" s="58"/>
      <c r="AG34" s="57"/>
      <c r="AH34" s="58"/>
      <c r="AI34" s="58"/>
      <c r="AJ34" s="58"/>
      <c r="AK34" s="58"/>
      <c r="AL34" s="57"/>
      <c r="AM34" s="58"/>
      <c r="AN34" s="58"/>
      <c r="AO34" s="58"/>
      <c r="AP34" s="58"/>
      <c r="AQ34" s="57"/>
      <c r="AR34" s="58"/>
      <c r="AS34" s="58"/>
      <c r="AT34" s="58"/>
      <c r="AU34" s="58"/>
      <c r="AV34" s="11">
        <f t="shared" si="56"/>
        <v>0</v>
      </c>
      <c r="AW34" s="44">
        <f t="shared" si="51"/>
        <v>0</v>
      </c>
      <c r="AX34" s="88"/>
      <c r="AY34" s="51"/>
      <c r="AZ34" s="89"/>
      <c r="BA34" s="26">
        <f t="shared" si="52"/>
        <v>0</v>
      </c>
      <c r="BB34" s="30">
        <f t="shared" si="53"/>
        <v>0</v>
      </c>
      <c r="BC34" s="28"/>
      <c r="BD34" s="29"/>
      <c r="BE34" s="28"/>
      <c r="BF34" s="15">
        <f t="shared" si="1"/>
        <v>0</v>
      </c>
      <c r="BG34" s="15">
        <f t="shared" si="2"/>
        <v>0</v>
      </c>
      <c r="BH34" s="15">
        <f t="shared" si="3"/>
        <v>0</v>
      </c>
      <c r="BI34" s="15">
        <f t="shared" si="4"/>
        <v>0</v>
      </c>
      <c r="BJ34" s="15">
        <f t="shared" si="5"/>
        <v>0</v>
      </c>
      <c r="BK34" s="15">
        <f t="shared" si="6"/>
        <v>0</v>
      </c>
      <c r="BL34" s="15">
        <f t="shared" si="7"/>
        <v>0</v>
      </c>
      <c r="BM34" s="15">
        <f t="shared" si="8"/>
        <v>0</v>
      </c>
      <c r="BN34" s="15">
        <f t="shared" si="9"/>
        <v>0</v>
      </c>
      <c r="BO34" s="15">
        <f t="shared" si="10"/>
        <v>0</v>
      </c>
      <c r="BP34" s="15">
        <f t="shared" si="11"/>
        <v>0</v>
      </c>
      <c r="BQ34" s="15">
        <f t="shared" si="12"/>
        <v>0</v>
      </c>
      <c r="BR34" s="15">
        <f t="shared" si="13"/>
        <v>0</v>
      </c>
      <c r="BS34" s="15">
        <f t="shared" si="14"/>
        <v>0</v>
      </c>
      <c r="BT34" s="15">
        <f t="shared" si="15"/>
        <v>0</v>
      </c>
      <c r="BU34" s="15">
        <f t="shared" si="16"/>
        <v>0</v>
      </c>
      <c r="BV34" s="15">
        <f t="shared" si="17"/>
        <v>0</v>
      </c>
      <c r="BW34" s="13"/>
      <c r="BX34" s="15">
        <f t="shared" si="18"/>
        <v>0</v>
      </c>
      <c r="BY34" s="15">
        <f t="shared" si="19"/>
        <v>0</v>
      </c>
      <c r="BZ34" s="15">
        <f t="shared" si="20"/>
        <v>0</v>
      </c>
      <c r="CA34" s="15">
        <f t="shared" si="21"/>
        <v>0</v>
      </c>
      <c r="CB34" s="15">
        <f t="shared" si="22"/>
        <v>0</v>
      </c>
      <c r="CC34" s="15">
        <f t="shared" si="23"/>
        <v>0</v>
      </c>
      <c r="CD34" s="15">
        <f t="shared" si="24"/>
        <v>0</v>
      </c>
      <c r="CE34" s="15">
        <f t="shared" si="25"/>
        <v>0</v>
      </c>
      <c r="CF34" s="15">
        <f t="shared" si="26"/>
        <v>0</v>
      </c>
      <c r="CG34" s="13"/>
      <c r="CH34" s="16">
        <f t="shared" si="27"/>
        <v>0</v>
      </c>
      <c r="CI34" s="16">
        <f t="shared" si="28"/>
        <v>0</v>
      </c>
      <c r="CJ34" s="16">
        <f t="shared" si="29"/>
        <v>0</v>
      </c>
      <c r="CK34" s="16">
        <f t="shared" si="30"/>
        <v>0</v>
      </c>
      <c r="CL34" s="16">
        <f t="shared" si="31"/>
        <v>0</v>
      </c>
      <c r="CM34" s="16">
        <f t="shared" si="32"/>
        <v>0</v>
      </c>
      <c r="CN34" s="16">
        <f t="shared" si="33"/>
        <v>0</v>
      </c>
      <c r="CO34" s="16">
        <f t="shared" si="34"/>
        <v>0</v>
      </c>
      <c r="CP34" s="16">
        <f t="shared" si="35"/>
        <v>0</v>
      </c>
      <c r="CQ34" s="16">
        <f t="shared" si="36"/>
        <v>0</v>
      </c>
      <c r="CR34" s="16">
        <f t="shared" si="37"/>
        <v>0</v>
      </c>
      <c r="CS34" s="16">
        <f t="shared" si="38"/>
        <v>0</v>
      </c>
      <c r="CT34" s="16">
        <f t="shared" si="39"/>
        <v>0</v>
      </c>
      <c r="CU34" s="16">
        <f t="shared" si="40"/>
        <v>0</v>
      </c>
      <c r="CV34" s="16">
        <f t="shared" si="41"/>
        <v>0</v>
      </c>
      <c r="CW34" s="16">
        <f t="shared" si="42"/>
        <v>0</v>
      </c>
      <c r="CX34" s="14"/>
      <c r="CY34" s="15">
        <f t="shared" si="43"/>
        <v>0</v>
      </c>
      <c r="CZ34" s="15">
        <f t="shared" si="44"/>
        <v>0</v>
      </c>
      <c r="DA34" s="15">
        <f t="shared" si="45"/>
        <v>0</v>
      </c>
      <c r="DB34" s="15">
        <f t="shared" si="46"/>
        <v>0</v>
      </c>
      <c r="DC34" s="15">
        <f t="shared" si="47"/>
        <v>0</v>
      </c>
      <c r="DD34" s="15">
        <f t="shared" si="48"/>
        <v>0</v>
      </c>
      <c r="DE34" s="15">
        <f t="shared" si="49"/>
        <v>0</v>
      </c>
      <c r="DF34" s="15">
        <f t="shared" si="50"/>
        <v>0</v>
      </c>
    </row>
    <row r="35" spans="1:110" ht="15" customHeight="1">
      <c r="A35" s="70"/>
      <c r="B35" s="108">
        <v>32</v>
      </c>
      <c r="C35" s="53"/>
      <c r="D35" s="54"/>
      <c r="E35" s="76">
        <v>80</v>
      </c>
      <c r="F35" s="76">
        <f t="shared" si="55"/>
        <v>80</v>
      </c>
      <c r="G35" s="54"/>
      <c r="H35" s="58"/>
      <c r="I35" s="58"/>
      <c r="J35" s="58"/>
      <c r="K35" s="58"/>
      <c r="L35" s="58"/>
      <c r="M35" s="57"/>
      <c r="N35" s="58"/>
      <c r="O35" s="58"/>
      <c r="P35" s="58"/>
      <c r="Q35" s="58"/>
      <c r="R35" s="57"/>
      <c r="S35" s="58"/>
      <c r="T35" s="58"/>
      <c r="U35" s="58"/>
      <c r="V35" s="58"/>
      <c r="W35" s="57"/>
      <c r="X35" s="58"/>
      <c r="Y35" s="58"/>
      <c r="Z35" s="58"/>
      <c r="AA35" s="58"/>
      <c r="AB35" s="57"/>
      <c r="AC35" s="58"/>
      <c r="AD35" s="58"/>
      <c r="AE35" s="58"/>
      <c r="AF35" s="58"/>
      <c r="AG35" s="57"/>
      <c r="AH35" s="58"/>
      <c r="AI35" s="58"/>
      <c r="AJ35" s="58"/>
      <c r="AK35" s="58"/>
      <c r="AL35" s="57"/>
      <c r="AM35" s="58"/>
      <c r="AN35" s="58"/>
      <c r="AO35" s="58"/>
      <c r="AP35" s="58"/>
      <c r="AQ35" s="57"/>
      <c r="AR35" s="58"/>
      <c r="AS35" s="58"/>
      <c r="AT35" s="58"/>
      <c r="AU35" s="58"/>
      <c r="AV35" s="11">
        <f t="shared" si="56"/>
        <v>0</v>
      </c>
      <c r="AW35" s="44">
        <f t="shared" si="51"/>
        <v>0</v>
      </c>
      <c r="AX35" s="85"/>
      <c r="AY35" s="86"/>
      <c r="AZ35" s="87"/>
      <c r="BA35" s="26">
        <f t="shared" si="52"/>
        <v>0</v>
      </c>
      <c r="BB35" s="30">
        <f t="shared" si="53"/>
        <v>0</v>
      </c>
      <c r="BC35" s="29"/>
      <c r="BD35" s="28"/>
      <c r="BE35" s="29"/>
      <c r="BF35" s="15">
        <f t="shared" si="1"/>
        <v>0</v>
      </c>
      <c r="BG35" s="15">
        <f t="shared" si="2"/>
        <v>0</v>
      </c>
      <c r="BH35" s="15">
        <f t="shared" si="3"/>
        <v>0</v>
      </c>
      <c r="BI35" s="15">
        <f t="shared" si="4"/>
        <v>0</v>
      </c>
      <c r="BJ35" s="15">
        <f t="shared" si="5"/>
        <v>0</v>
      </c>
      <c r="BK35" s="15">
        <f t="shared" si="6"/>
        <v>0</v>
      </c>
      <c r="BL35" s="15">
        <f t="shared" si="7"/>
        <v>0</v>
      </c>
      <c r="BM35" s="15">
        <f t="shared" si="8"/>
        <v>0</v>
      </c>
      <c r="BN35" s="15">
        <f t="shared" si="9"/>
        <v>0</v>
      </c>
      <c r="BO35" s="15">
        <f t="shared" si="10"/>
        <v>0</v>
      </c>
      <c r="BP35" s="15">
        <f t="shared" si="11"/>
        <v>0</v>
      </c>
      <c r="BQ35" s="15">
        <f t="shared" si="12"/>
        <v>0</v>
      </c>
      <c r="BR35" s="15">
        <f t="shared" si="13"/>
        <v>0</v>
      </c>
      <c r="BS35" s="15">
        <f t="shared" si="14"/>
        <v>0</v>
      </c>
      <c r="BT35" s="15">
        <f t="shared" si="15"/>
        <v>0</v>
      </c>
      <c r="BU35" s="15">
        <f t="shared" si="16"/>
        <v>0</v>
      </c>
      <c r="BV35" s="15">
        <f t="shared" si="17"/>
        <v>0</v>
      </c>
      <c r="BW35" s="13"/>
      <c r="BX35" s="15">
        <f t="shared" si="18"/>
        <v>0</v>
      </c>
      <c r="BY35" s="15">
        <f t="shared" si="19"/>
        <v>0</v>
      </c>
      <c r="BZ35" s="15">
        <f t="shared" si="20"/>
        <v>0</v>
      </c>
      <c r="CA35" s="15">
        <f t="shared" si="21"/>
        <v>0</v>
      </c>
      <c r="CB35" s="15">
        <f t="shared" si="22"/>
        <v>0</v>
      </c>
      <c r="CC35" s="15">
        <f t="shared" si="23"/>
        <v>0</v>
      </c>
      <c r="CD35" s="15">
        <f t="shared" si="24"/>
        <v>0</v>
      </c>
      <c r="CE35" s="15">
        <f t="shared" si="25"/>
        <v>0</v>
      </c>
      <c r="CF35" s="15">
        <f t="shared" si="26"/>
        <v>0</v>
      </c>
      <c r="CG35" s="13"/>
      <c r="CH35" s="16">
        <f t="shared" si="27"/>
        <v>0</v>
      </c>
      <c r="CI35" s="16">
        <f t="shared" si="28"/>
        <v>0</v>
      </c>
      <c r="CJ35" s="16">
        <f t="shared" si="29"/>
        <v>0</v>
      </c>
      <c r="CK35" s="16">
        <f t="shared" si="30"/>
        <v>0</v>
      </c>
      <c r="CL35" s="16">
        <f t="shared" si="31"/>
        <v>0</v>
      </c>
      <c r="CM35" s="16">
        <f t="shared" si="32"/>
        <v>0</v>
      </c>
      <c r="CN35" s="16">
        <f t="shared" si="33"/>
        <v>0</v>
      </c>
      <c r="CO35" s="16">
        <f t="shared" si="34"/>
        <v>0</v>
      </c>
      <c r="CP35" s="16">
        <f t="shared" si="35"/>
        <v>0</v>
      </c>
      <c r="CQ35" s="16">
        <f t="shared" si="36"/>
        <v>0</v>
      </c>
      <c r="CR35" s="16">
        <f t="shared" si="37"/>
        <v>0</v>
      </c>
      <c r="CS35" s="16">
        <f t="shared" si="38"/>
        <v>0</v>
      </c>
      <c r="CT35" s="16">
        <f t="shared" si="39"/>
        <v>0</v>
      </c>
      <c r="CU35" s="16">
        <f t="shared" si="40"/>
        <v>0</v>
      </c>
      <c r="CV35" s="16">
        <f t="shared" si="41"/>
        <v>0</v>
      </c>
      <c r="CW35" s="16">
        <f t="shared" si="42"/>
        <v>0</v>
      </c>
      <c r="CX35" s="14"/>
      <c r="CY35" s="15">
        <f t="shared" si="43"/>
        <v>0</v>
      </c>
      <c r="CZ35" s="15">
        <f t="shared" si="44"/>
        <v>0</v>
      </c>
      <c r="DA35" s="15">
        <f t="shared" si="45"/>
        <v>0</v>
      </c>
      <c r="DB35" s="15">
        <f t="shared" si="46"/>
        <v>0</v>
      </c>
      <c r="DC35" s="15">
        <f t="shared" si="47"/>
        <v>0</v>
      </c>
      <c r="DD35" s="15">
        <f t="shared" si="48"/>
        <v>0</v>
      </c>
      <c r="DE35" s="15">
        <f t="shared" si="49"/>
        <v>0</v>
      </c>
      <c r="DF35" s="15">
        <f t="shared" si="50"/>
        <v>0</v>
      </c>
    </row>
    <row r="36" spans="1:110" ht="15" customHeight="1">
      <c r="A36" s="70"/>
      <c r="B36" s="102">
        <v>33</v>
      </c>
      <c r="C36" s="53"/>
      <c r="D36" s="54"/>
      <c r="E36" s="76">
        <v>80</v>
      </c>
      <c r="F36" s="76">
        <f t="shared" si="55"/>
        <v>80</v>
      </c>
      <c r="G36" s="54"/>
      <c r="H36" s="58"/>
      <c r="I36" s="58"/>
      <c r="J36" s="58"/>
      <c r="K36" s="58"/>
      <c r="L36" s="58"/>
      <c r="M36" s="57"/>
      <c r="N36" s="58"/>
      <c r="O36" s="58"/>
      <c r="P36" s="58"/>
      <c r="Q36" s="58"/>
      <c r="R36" s="57"/>
      <c r="S36" s="58"/>
      <c r="T36" s="58"/>
      <c r="U36" s="58"/>
      <c r="V36" s="58"/>
      <c r="W36" s="57"/>
      <c r="X36" s="58"/>
      <c r="Y36" s="58"/>
      <c r="Z36" s="58"/>
      <c r="AA36" s="58"/>
      <c r="AB36" s="57"/>
      <c r="AC36" s="58"/>
      <c r="AD36" s="58"/>
      <c r="AE36" s="58"/>
      <c r="AF36" s="58"/>
      <c r="AG36" s="57"/>
      <c r="AH36" s="58"/>
      <c r="AI36" s="58"/>
      <c r="AJ36" s="58"/>
      <c r="AK36" s="58"/>
      <c r="AL36" s="57"/>
      <c r="AM36" s="58"/>
      <c r="AN36" s="58"/>
      <c r="AO36" s="58"/>
      <c r="AP36" s="58"/>
      <c r="AQ36" s="57"/>
      <c r="AR36" s="58"/>
      <c r="AS36" s="58"/>
      <c r="AT36" s="58"/>
      <c r="AU36" s="58"/>
      <c r="AV36" s="11">
        <f t="shared" ref="AV36:AV53" si="57">SUM(BA36+BB36)</f>
        <v>0</v>
      </c>
      <c r="AW36" s="44">
        <f t="shared" si="51"/>
        <v>0</v>
      </c>
      <c r="AX36" s="88"/>
      <c r="AY36" s="51"/>
      <c r="AZ36" s="89"/>
      <c r="BA36" s="26">
        <f t="shared" si="52"/>
        <v>0</v>
      </c>
      <c r="BB36" s="30">
        <f t="shared" si="53"/>
        <v>0</v>
      </c>
      <c r="BC36" s="28"/>
      <c r="BD36" s="29"/>
      <c r="BE36" s="28"/>
      <c r="BF36" s="15">
        <f t="shared" ref="BF36:BF53" si="58">H36</f>
        <v>0</v>
      </c>
      <c r="BG36" s="15">
        <f t="shared" ref="BG36:BG53" si="59">I36</f>
        <v>0</v>
      </c>
      <c r="BH36" s="15">
        <f t="shared" ref="BH36:BH53" si="60">M36</f>
        <v>0</v>
      </c>
      <c r="BI36" s="15">
        <f t="shared" ref="BI36:BI53" si="61">N36</f>
        <v>0</v>
      </c>
      <c r="BJ36" s="15">
        <f t="shared" ref="BJ36:BJ53" si="62">R36</f>
        <v>0</v>
      </c>
      <c r="BK36" s="15">
        <f t="shared" ref="BK36:BK53" si="63">S36</f>
        <v>0</v>
      </c>
      <c r="BL36" s="15">
        <f t="shared" ref="BL36:BL53" si="64">W36</f>
        <v>0</v>
      </c>
      <c r="BM36" s="15">
        <f t="shared" ref="BM36:BM53" si="65">X36</f>
        <v>0</v>
      </c>
      <c r="BN36" s="15">
        <f t="shared" ref="BN36:BN53" si="66">AB36</f>
        <v>0</v>
      </c>
      <c r="BO36" s="15">
        <f t="shared" ref="BO36:BO53" si="67">AC36</f>
        <v>0</v>
      </c>
      <c r="BP36" s="15">
        <f t="shared" ref="BP36:BP53" si="68">AG36</f>
        <v>0</v>
      </c>
      <c r="BQ36" s="15">
        <f t="shared" ref="BQ36:BQ53" si="69">AH36</f>
        <v>0</v>
      </c>
      <c r="BR36" s="15">
        <f t="shared" ref="BR36:BR53" si="70">AL36</f>
        <v>0</v>
      </c>
      <c r="BS36" s="15">
        <f t="shared" ref="BS36:BS53" si="71">AM36</f>
        <v>0</v>
      </c>
      <c r="BT36" s="15">
        <f t="shared" ref="BT36:BT53" si="72">AQ36</f>
        <v>0</v>
      </c>
      <c r="BU36" s="15">
        <f t="shared" ref="BU36:BU53" si="73">AR36</f>
        <v>0</v>
      </c>
      <c r="BV36" s="15">
        <f t="shared" ref="BV36:BV53" si="74">SUM(BF36:BU36)</f>
        <v>0</v>
      </c>
      <c r="BW36" s="13"/>
      <c r="BX36" s="15">
        <f t="shared" ref="BX36:BX53" si="75">SUM(J36:L36)</f>
        <v>0</v>
      </c>
      <c r="BY36" s="15">
        <f t="shared" ref="BY36:BY53" si="76">SUM(O36:Q36)</f>
        <v>0</v>
      </c>
      <c r="BZ36" s="15">
        <f t="shared" ref="BZ36:BZ53" si="77">SUM(T36:V36)</f>
        <v>0</v>
      </c>
      <c r="CA36" s="15">
        <f t="shared" ref="CA36:CA53" si="78">SUM(Y36:AA36)</f>
        <v>0</v>
      </c>
      <c r="CB36" s="15">
        <f t="shared" ref="CB36:CB53" si="79">SUM(AD36:AF36)</f>
        <v>0</v>
      </c>
      <c r="CC36" s="15">
        <f t="shared" ref="CC36:CC53" si="80">SUM(AI36:AK36)</f>
        <v>0</v>
      </c>
      <c r="CD36" s="15">
        <f t="shared" ref="CD36:CD53" si="81">SUM(AN36:AP36)</f>
        <v>0</v>
      </c>
      <c r="CE36" s="15">
        <f t="shared" ref="CE36:CE53" si="82">SUM(AS36:AU36)</f>
        <v>0</v>
      </c>
      <c r="CF36" s="15">
        <f t="shared" ref="CF36:CF53" si="83">SUM(BX36:CE36)</f>
        <v>0</v>
      </c>
      <c r="CG36" s="13"/>
      <c r="CH36" s="16">
        <f t="shared" ref="CH36:CH53" si="84">LARGE((BF36:BU36),1)</f>
        <v>0</v>
      </c>
      <c r="CI36" s="16">
        <f t="shared" ref="CI36:CI53" si="85">LARGE((BF36:BU36),2)</f>
        <v>0</v>
      </c>
      <c r="CJ36" s="16">
        <f t="shared" ref="CJ36:CJ53" si="86">LARGE((BF36:BU36),3)</f>
        <v>0</v>
      </c>
      <c r="CK36" s="16">
        <f t="shared" ref="CK36:CK53" si="87">LARGE((BF36:BU36),4)</f>
        <v>0</v>
      </c>
      <c r="CL36" s="16">
        <f t="shared" ref="CL36:CL53" si="88">LARGE((BF36:BU36),5)</f>
        <v>0</v>
      </c>
      <c r="CM36" s="16">
        <f t="shared" ref="CM36:CM53" si="89">LARGE((BF36:BU36),6)</f>
        <v>0</v>
      </c>
      <c r="CN36" s="16">
        <f t="shared" ref="CN36:CN53" si="90">LARGE((BF36:BU36),7)</f>
        <v>0</v>
      </c>
      <c r="CO36" s="16">
        <f t="shared" ref="CO36:CO53" si="91">LARGE((BF36:BU36),8)</f>
        <v>0</v>
      </c>
      <c r="CP36" s="16">
        <f t="shared" ref="CP36:CP53" si="92">LARGE((BF36:BU36),9)</f>
        <v>0</v>
      </c>
      <c r="CQ36" s="16">
        <f t="shared" ref="CQ36:CQ53" si="93">LARGE((BF36:BU36),10)</f>
        <v>0</v>
      </c>
      <c r="CR36" s="16">
        <f t="shared" ref="CR36:CR53" si="94">LARGE((BF36:BU36),11)</f>
        <v>0</v>
      </c>
      <c r="CS36" s="16">
        <f t="shared" ref="CS36:CS53" si="95">LARGE((BF36:BU36),12)</f>
        <v>0</v>
      </c>
      <c r="CT36" s="16">
        <f t="shared" ref="CT36:CT53" si="96">LARGE((BF36:BU36),13)</f>
        <v>0</v>
      </c>
      <c r="CU36" s="16">
        <f t="shared" ref="CU36:CU53" si="97">LARGE((BF36:BU36),14)</f>
        <v>0</v>
      </c>
      <c r="CV36" s="16">
        <f t="shared" ref="CV36:CV53" si="98">LARGE((BF36:BU36),15)</f>
        <v>0</v>
      </c>
      <c r="CW36" s="16">
        <f t="shared" ref="CW36:CW53" si="99">LARGE((BF36:BU36),16)</f>
        <v>0</v>
      </c>
      <c r="CX36" s="14"/>
      <c r="CY36" s="15">
        <f t="shared" ref="CY36:CY53" si="100">LARGE((BX36:CE36),1)</f>
        <v>0</v>
      </c>
      <c r="CZ36" s="15">
        <f t="shared" ref="CZ36:CZ53" si="101">LARGE((BX36:CE36),2)</f>
        <v>0</v>
      </c>
      <c r="DA36" s="15">
        <f t="shared" ref="DA36:DA53" si="102">LARGE((BX36:CE36),3)</f>
        <v>0</v>
      </c>
      <c r="DB36" s="15">
        <f t="shared" ref="DB36:DB53" si="103">LARGE((BX36:CE36),4)</f>
        <v>0</v>
      </c>
      <c r="DC36" s="15">
        <f t="shared" ref="DC36:DC53" si="104">LARGE((BX36:CE36),5)</f>
        <v>0</v>
      </c>
      <c r="DD36" s="15">
        <f t="shared" ref="DD36:DD53" si="105">LARGE((BX36:CE36),6)</f>
        <v>0</v>
      </c>
      <c r="DE36" s="15">
        <f t="shared" ref="DE36:DE53" si="106">LARGE((BX36:CE36),7)</f>
        <v>0</v>
      </c>
      <c r="DF36" s="15">
        <f t="shared" ref="DF36:DF53" si="107">LARGE((BX36:CE36),8)</f>
        <v>0</v>
      </c>
    </row>
    <row r="37" spans="1:110" ht="15" customHeight="1">
      <c r="A37" s="70"/>
      <c r="B37" s="108">
        <v>34</v>
      </c>
      <c r="C37" s="53"/>
      <c r="D37" s="54"/>
      <c r="E37" s="76">
        <v>80</v>
      </c>
      <c r="F37" s="76">
        <f t="shared" si="55"/>
        <v>80</v>
      </c>
      <c r="G37" s="54"/>
      <c r="H37" s="58"/>
      <c r="I37" s="58"/>
      <c r="J37" s="58"/>
      <c r="K37" s="58"/>
      <c r="L37" s="58"/>
      <c r="M37" s="57"/>
      <c r="N37" s="58"/>
      <c r="O37" s="58"/>
      <c r="P37" s="58"/>
      <c r="Q37" s="58"/>
      <c r="R37" s="57"/>
      <c r="S37" s="58"/>
      <c r="T37" s="58"/>
      <c r="U37" s="58"/>
      <c r="V37" s="58"/>
      <c r="W37" s="57"/>
      <c r="X37" s="58"/>
      <c r="Y37" s="58"/>
      <c r="Z37" s="58"/>
      <c r="AA37" s="58"/>
      <c r="AB37" s="57"/>
      <c r="AC37" s="58"/>
      <c r="AD37" s="58"/>
      <c r="AE37" s="58"/>
      <c r="AF37" s="58"/>
      <c r="AG37" s="57"/>
      <c r="AH37" s="58"/>
      <c r="AI37" s="58"/>
      <c r="AJ37" s="58"/>
      <c r="AK37" s="58"/>
      <c r="AL37" s="57"/>
      <c r="AM37" s="58"/>
      <c r="AN37" s="58"/>
      <c r="AO37" s="58"/>
      <c r="AP37" s="58"/>
      <c r="AQ37" s="57"/>
      <c r="AR37" s="58"/>
      <c r="AS37" s="58"/>
      <c r="AT37" s="58"/>
      <c r="AU37" s="58"/>
      <c r="AV37" s="11">
        <f t="shared" si="57"/>
        <v>0</v>
      </c>
      <c r="AW37" s="44">
        <f t="shared" ref="AW37:AW53" si="108">(AV36-AV37)</f>
        <v>0</v>
      </c>
      <c r="AX37" s="85"/>
      <c r="AY37" s="86"/>
      <c r="AZ37" s="87"/>
      <c r="BA37" s="26">
        <f t="shared" si="52"/>
        <v>0</v>
      </c>
      <c r="BB37" s="30">
        <f t="shared" si="53"/>
        <v>0</v>
      </c>
      <c r="BC37" s="29"/>
      <c r="BD37" s="28"/>
      <c r="BE37" s="29"/>
      <c r="BF37" s="15">
        <f t="shared" si="58"/>
        <v>0</v>
      </c>
      <c r="BG37" s="15">
        <f t="shared" si="59"/>
        <v>0</v>
      </c>
      <c r="BH37" s="15">
        <f t="shared" si="60"/>
        <v>0</v>
      </c>
      <c r="BI37" s="15">
        <f t="shared" si="61"/>
        <v>0</v>
      </c>
      <c r="BJ37" s="15">
        <f t="shared" si="62"/>
        <v>0</v>
      </c>
      <c r="BK37" s="15">
        <f t="shared" si="63"/>
        <v>0</v>
      </c>
      <c r="BL37" s="15">
        <f t="shared" si="64"/>
        <v>0</v>
      </c>
      <c r="BM37" s="15">
        <f t="shared" si="65"/>
        <v>0</v>
      </c>
      <c r="BN37" s="15">
        <f t="shared" si="66"/>
        <v>0</v>
      </c>
      <c r="BO37" s="15">
        <f t="shared" si="67"/>
        <v>0</v>
      </c>
      <c r="BP37" s="15">
        <f t="shared" si="68"/>
        <v>0</v>
      </c>
      <c r="BQ37" s="15">
        <f t="shared" si="69"/>
        <v>0</v>
      </c>
      <c r="BR37" s="15">
        <f t="shared" si="70"/>
        <v>0</v>
      </c>
      <c r="BS37" s="15">
        <f t="shared" si="71"/>
        <v>0</v>
      </c>
      <c r="BT37" s="15">
        <f t="shared" si="72"/>
        <v>0</v>
      </c>
      <c r="BU37" s="15">
        <f t="shared" si="73"/>
        <v>0</v>
      </c>
      <c r="BV37" s="15">
        <f t="shared" si="74"/>
        <v>0</v>
      </c>
      <c r="BW37" s="13"/>
      <c r="BX37" s="15">
        <f t="shared" si="75"/>
        <v>0</v>
      </c>
      <c r="BY37" s="15">
        <f t="shared" si="76"/>
        <v>0</v>
      </c>
      <c r="BZ37" s="15">
        <f t="shared" si="77"/>
        <v>0</v>
      </c>
      <c r="CA37" s="15">
        <f t="shared" si="78"/>
        <v>0</v>
      </c>
      <c r="CB37" s="15">
        <f t="shared" si="79"/>
        <v>0</v>
      </c>
      <c r="CC37" s="15">
        <f t="shared" si="80"/>
        <v>0</v>
      </c>
      <c r="CD37" s="15">
        <f t="shared" si="81"/>
        <v>0</v>
      </c>
      <c r="CE37" s="15">
        <f t="shared" si="82"/>
        <v>0</v>
      </c>
      <c r="CF37" s="15">
        <f t="shared" si="83"/>
        <v>0</v>
      </c>
      <c r="CG37" s="13"/>
      <c r="CH37" s="16">
        <f t="shared" si="84"/>
        <v>0</v>
      </c>
      <c r="CI37" s="16">
        <f t="shared" si="85"/>
        <v>0</v>
      </c>
      <c r="CJ37" s="16">
        <f t="shared" si="86"/>
        <v>0</v>
      </c>
      <c r="CK37" s="16">
        <f t="shared" si="87"/>
        <v>0</v>
      </c>
      <c r="CL37" s="16">
        <f t="shared" si="88"/>
        <v>0</v>
      </c>
      <c r="CM37" s="16">
        <f t="shared" si="89"/>
        <v>0</v>
      </c>
      <c r="CN37" s="16">
        <f t="shared" si="90"/>
        <v>0</v>
      </c>
      <c r="CO37" s="16">
        <f t="shared" si="91"/>
        <v>0</v>
      </c>
      <c r="CP37" s="16">
        <f t="shared" si="92"/>
        <v>0</v>
      </c>
      <c r="CQ37" s="16">
        <f t="shared" si="93"/>
        <v>0</v>
      </c>
      <c r="CR37" s="16">
        <f t="shared" si="94"/>
        <v>0</v>
      </c>
      <c r="CS37" s="16">
        <f t="shared" si="95"/>
        <v>0</v>
      </c>
      <c r="CT37" s="16">
        <f t="shared" si="96"/>
        <v>0</v>
      </c>
      <c r="CU37" s="16">
        <f t="shared" si="97"/>
        <v>0</v>
      </c>
      <c r="CV37" s="16">
        <f t="shared" si="98"/>
        <v>0</v>
      </c>
      <c r="CW37" s="16">
        <f t="shared" si="99"/>
        <v>0</v>
      </c>
      <c r="CX37" s="14"/>
      <c r="CY37" s="15">
        <f t="shared" si="100"/>
        <v>0</v>
      </c>
      <c r="CZ37" s="15">
        <f t="shared" si="101"/>
        <v>0</v>
      </c>
      <c r="DA37" s="15">
        <f t="shared" si="102"/>
        <v>0</v>
      </c>
      <c r="DB37" s="15">
        <f t="shared" si="103"/>
        <v>0</v>
      </c>
      <c r="DC37" s="15">
        <f t="shared" si="104"/>
        <v>0</v>
      </c>
      <c r="DD37" s="15">
        <f t="shared" si="105"/>
        <v>0</v>
      </c>
      <c r="DE37" s="15">
        <f t="shared" si="106"/>
        <v>0</v>
      </c>
      <c r="DF37" s="15">
        <f t="shared" si="107"/>
        <v>0</v>
      </c>
    </row>
    <row r="38" spans="1:110" ht="15" customHeight="1">
      <c r="A38" s="70"/>
      <c r="B38" s="108">
        <v>35</v>
      </c>
      <c r="C38" s="35"/>
      <c r="D38" s="55"/>
      <c r="E38" s="76">
        <v>80</v>
      </c>
      <c r="F38" s="76">
        <f t="shared" si="55"/>
        <v>80</v>
      </c>
      <c r="G38" s="54"/>
      <c r="H38" s="58"/>
      <c r="I38" s="58"/>
      <c r="J38" s="58"/>
      <c r="K38" s="58"/>
      <c r="L38" s="58"/>
      <c r="M38" s="57"/>
      <c r="N38" s="58"/>
      <c r="O38" s="58"/>
      <c r="P38" s="58"/>
      <c r="Q38" s="58"/>
      <c r="R38" s="57"/>
      <c r="S38" s="58"/>
      <c r="T38" s="58"/>
      <c r="U38" s="58"/>
      <c r="V38" s="58"/>
      <c r="W38" s="57"/>
      <c r="X38" s="58"/>
      <c r="Y38" s="58"/>
      <c r="Z38" s="58"/>
      <c r="AA38" s="58"/>
      <c r="AB38" s="57"/>
      <c r="AC38" s="58"/>
      <c r="AD38" s="58"/>
      <c r="AE38" s="58"/>
      <c r="AF38" s="58"/>
      <c r="AG38" s="57"/>
      <c r="AH38" s="58"/>
      <c r="AI38" s="58"/>
      <c r="AJ38" s="58"/>
      <c r="AK38" s="58"/>
      <c r="AL38" s="57"/>
      <c r="AM38" s="58"/>
      <c r="AN38" s="58"/>
      <c r="AO38" s="58"/>
      <c r="AP38" s="58"/>
      <c r="AQ38" s="57"/>
      <c r="AR38" s="58"/>
      <c r="AS38" s="58"/>
      <c r="AT38" s="58"/>
      <c r="AU38" s="58"/>
      <c r="AV38" s="11">
        <f t="shared" si="57"/>
        <v>0</v>
      </c>
      <c r="AW38" s="44">
        <f t="shared" si="108"/>
        <v>0</v>
      </c>
      <c r="AX38" s="88"/>
      <c r="AY38" s="51"/>
      <c r="AZ38" s="89"/>
      <c r="BA38" s="26">
        <f t="shared" si="52"/>
        <v>0</v>
      </c>
      <c r="BB38" s="30">
        <f t="shared" si="53"/>
        <v>0</v>
      </c>
      <c r="BC38" s="28"/>
      <c r="BD38" s="29"/>
      <c r="BE38" s="28"/>
      <c r="BF38" s="15">
        <f t="shared" si="58"/>
        <v>0</v>
      </c>
      <c r="BG38" s="15">
        <f t="shared" si="59"/>
        <v>0</v>
      </c>
      <c r="BH38" s="15">
        <f t="shared" si="60"/>
        <v>0</v>
      </c>
      <c r="BI38" s="15">
        <f t="shared" si="61"/>
        <v>0</v>
      </c>
      <c r="BJ38" s="15">
        <f t="shared" si="62"/>
        <v>0</v>
      </c>
      <c r="BK38" s="15">
        <f t="shared" si="63"/>
        <v>0</v>
      </c>
      <c r="BL38" s="15">
        <f t="shared" si="64"/>
        <v>0</v>
      </c>
      <c r="BM38" s="15">
        <f t="shared" si="65"/>
        <v>0</v>
      </c>
      <c r="BN38" s="15">
        <f t="shared" si="66"/>
        <v>0</v>
      </c>
      <c r="BO38" s="15">
        <f t="shared" si="67"/>
        <v>0</v>
      </c>
      <c r="BP38" s="15">
        <f t="shared" si="68"/>
        <v>0</v>
      </c>
      <c r="BQ38" s="15">
        <f t="shared" si="69"/>
        <v>0</v>
      </c>
      <c r="BR38" s="15">
        <f t="shared" si="70"/>
        <v>0</v>
      </c>
      <c r="BS38" s="15">
        <f t="shared" si="71"/>
        <v>0</v>
      </c>
      <c r="BT38" s="15">
        <f t="shared" si="72"/>
        <v>0</v>
      </c>
      <c r="BU38" s="15">
        <f t="shared" si="73"/>
        <v>0</v>
      </c>
      <c r="BV38" s="15">
        <f t="shared" si="74"/>
        <v>0</v>
      </c>
      <c r="BW38" s="13"/>
      <c r="BX38" s="15">
        <f t="shared" si="75"/>
        <v>0</v>
      </c>
      <c r="BY38" s="15">
        <f t="shared" si="76"/>
        <v>0</v>
      </c>
      <c r="BZ38" s="15">
        <f t="shared" si="77"/>
        <v>0</v>
      </c>
      <c r="CA38" s="15">
        <f t="shared" si="78"/>
        <v>0</v>
      </c>
      <c r="CB38" s="15">
        <f t="shared" si="79"/>
        <v>0</v>
      </c>
      <c r="CC38" s="15">
        <f t="shared" si="80"/>
        <v>0</v>
      </c>
      <c r="CD38" s="15">
        <f t="shared" si="81"/>
        <v>0</v>
      </c>
      <c r="CE38" s="15">
        <f t="shared" si="82"/>
        <v>0</v>
      </c>
      <c r="CF38" s="15">
        <f t="shared" si="83"/>
        <v>0</v>
      </c>
      <c r="CG38" s="13"/>
      <c r="CH38" s="16">
        <f t="shared" si="84"/>
        <v>0</v>
      </c>
      <c r="CI38" s="16">
        <f t="shared" si="85"/>
        <v>0</v>
      </c>
      <c r="CJ38" s="16">
        <f t="shared" si="86"/>
        <v>0</v>
      </c>
      <c r="CK38" s="16">
        <f t="shared" si="87"/>
        <v>0</v>
      </c>
      <c r="CL38" s="16">
        <f t="shared" si="88"/>
        <v>0</v>
      </c>
      <c r="CM38" s="16">
        <f t="shared" si="89"/>
        <v>0</v>
      </c>
      <c r="CN38" s="16">
        <f t="shared" si="90"/>
        <v>0</v>
      </c>
      <c r="CO38" s="16">
        <f t="shared" si="91"/>
        <v>0</v>
      </c>
      <c r="CP38" s="16">
        <f t="shared" si="92"/>
        <v>0</v>
      </c>
      <c r="CQ38" s="16">
        <f t="shared" si="93"/>
        <v>0</v>
      </c>
      <c r="CR38" s="16">
        <f t="shared" si="94"/>
        <v>0</v>
      </c>
      <c r="CS38" s="16">
        <f t="shared" si="95"/>
        <v>0</v>
      </c>
      <c r="CT38" s="16">
        <f t="shared" si="96"/>
        <v>0</v>
      </c>
      <c r="CU38" s="16">
        <f t="shared" si="97"/>
        <v>0</v>
      </c>
      <c r="CV38" s="16">
        <f t="shared" si="98"/>
        <v>0</v>
      </c>
      <c r="CW38" s="16">
        <f t="shared" si="99"/>
        <v>0</v>
      </c>
      <c r="CX38" s="14"/>
      <c r="CY38" s="15">
        <f t="shared" si="100"/>
        <v>0</v>
      </c>
      <c r="CZ38" s="15">
        <f t="shared" si="101"/>
        <v>0</v>
      </c>
      <c r="DA38" s="15">
        <f t="shared" si="102"/>
        <v>0</v>
      </c>
      <c r="DB38" s="15">
        <f t="shared" si="103"/>
        <v>0</v>
      </c>
      <c r="DC38" s="15">
        <f t="shared" si="104"/>
        <v>0</v>
      </c>
      <c r="DD38" s="15">
        <f t="shared" si="105"/>
        <v>0</v>
      </c>
      <c r="DE38" s="15">
        <f t="shared" si="106"/>
        <v>0</v>
      </c>
      <c r="DF38" s="15">
        <f t="shared" si="107"/>
        <v>0</v>
      </c>
    </row>
    <row r="39" spans="1:110" ht="15" customHeight="1">
      <c r="A39" s="70"/>
      <c r="B39" s="108">
        <v>36</v>
      </c>
      <c r="C39" s="37"/>
      <c r="D39" s="54"/>
      <c r="E39" s="76">
        <v>80</v>
      </c>
      <c r="F39" s="76">
        <f t="shared" si="55"/>
        <v>80</v>
      </c>
      <c r="G39" s="54"/>
      <c r="H39" s="58"/>
      <c r="I39" s="58"/>
      <c r="J39" s="58"/>
      <c r="K39" s="58"/>
      <c r="L39" s="58"/>
      <c r="M39" s="57"/>
      <c r="N39" s="58"/>
      <c r="O39" s="58"/>
      <c r="P39" s="58"/>
      <c r="Q39" s="58"/>
      <c r="R39" s="57"/>
      <c r="S39" s="58"/>
      <c r="T39" s="58"/>
      <c r="U39" s="58"/>
      <c r="V39" s="58"/>
      <c r="W39" s="57"/>
      <c r="X39" s="58"/>
      <c r="Y39" s="58"/>
      <c r="Z39" s="58"/>
      <c r="AA39" s="58"/>
      <c r="AB39" s="57"/>
      <c r="AC39" s="58"/>
      <c r="AD39" s="58"/>
      <c r="AE39" s="58"/>
      <c r="AF39" s="58"/>
      <c r="AG39" s="57"/>
      <c r="AH39" s="58"/>
      <c r="AI39" s="58"/>
      <c r="AJ39" s="58"/>
      <c r="AK39" s="58"/>
      <c r="AL39" s="57"/>
      <c r="AM39" s="58"/>
      <c r="AN39" s="58"/>
      <c r="AO39" s="58"/>
      <c r="AP39" s="58"/>
      <c r="AQ39" s="57"/>
      <c r="AR39" s="58"/>
      <c r="AS39" s="58"/>
      <c r="AT39" s="58"/>
      <c r="AU39" s="58"/>
      <c r="AV39" s="11">
        <f t="shared" si="57"/>
        <v>0</v>
      </c>
      <c r="AW39" s="44">
        <f t="shared" si="108"/>
        <v>0</v>
      </c>
      <c r="AX39" s="85"/>
      <c r="AY39" s="86"/>
      <c r="AZ39" s="87"/>
      <c r="BA39" s="26">
        <f t="shared" si="52"/>
        <v>0</v>
      </c>
      <c r="BB39" s="30">
        <f t="shared" si="53"/>
        <v>0</v>
      </c>
      <c r="BC39" s="29"/>
      <c r="BD39" s="28"/>
      <c r="BE39" s="29"/>
      <c r="BF39" s="15">
        <f t="shared" si="58"/>
        <v>0</v>
      </c>
      <c r="BG39" s="15">
        <f t="shared" si="59"/>
        <v>0</v>
      </c>
      <c r="BH39" s="15">
        <f t="shared" si="60"/>
        <v>0</v>
      </c>
      <c r="BI39" s="15">
        <f t="shared" si="61"/>
        <v>0</v>
      </c>
      <c r="BJ39" s="15">
        <f t="shared" si="62"/>
        <v>0</v>
      </c>
      <c r="BK39" s="15">
        <f t="shared" si="63"/>
        <v>0</v>
      </c>
      <c r="BL39" s="15">
        <f t="shared" si="64"/>
        <v>0</v>
      </c>
      <c r="BM39" s="15">
        <f t="shared" si="65"/>
        <v>0</v>
      </c>
      <c r="BN39" s="15">
        <f t="shared" si="66"/>
        <v>0</v>
      </c>
      <c r="BO39" s="15">
        <f t="shared" si="67"/>
        <v>0</v>
      </c>
      <c r="BP39" s="15">
        <f t="shared" si="68"/>
        <v>0</v>
      </c>
      <c r="BQ39" s="15">
        <f t="shared" si="69"/>
        <v>0</v>
      </c>
      <c r="BR39" s="15">
        <f t="shared" si="70"/>
        <v>0</v>
      </c>
      <c r="BS39" s="15">
        <f t="shared" si="71"/>
        <v>0</v>
      </c>
      <c r="BT39" s="15">
        <f t="shared" si="72"/>
        <v>0</v>
      </c>
      <c r="BU39" s="15">
        <f t="shared" si="73"/>
        <v>0</v>
      </c>
      <c r="BV39" s="15">
        <f t="shared" si="74"/>
        <v>0</v>
      </c>
      <c r="BW39" s="13"/>
      <c r="BX39" s="15">
        <f t="shared" si="75"/>
        <v>0</v>
      </c>
      <c r="BY39" s="15">
        <f t="shared" si="76"/>
        <v>0</v>
      </c>
      <c r="BZ39" s="15">
        <f t="shared" si="77"/>
        <v>0</v>
      </c>
      <c r="CA39" s="15">
        <f t="shared" si="78"/>
        <v>0</v>
      </c>
      <c r="CB39" s="15">
        <f t="shared" si="79"/>
        <v>0</v>
      </c>
      <c r="CC39" s="15">
        <f t="shared" si="80"/>
        <v>0</v>
      </c>
      <c r="CD39" s="15">
        <f t="shared" si="81"/>
        <v>0</v>
      </c>
      <c r="CE39" s="15">
        <f t="shared" si="82"/>
        <v>0</v>
      </c>
      <c r="CF39" s="15">
        <f t="shared" si="83"/>
        <v>0</v>
      </c>
      <c r="CG39" s="13"/>
      <c r="CH39" s="16">
        <f t="shared" si="84"/>
        <v>0</v>
      </c>
      <c r="CI39" s="16">
        <f t="shared" si="85"/>
        <v>0</v>
      </c>
      <c r="CJ39" s="16">
        <f t="shared" si="86"/>
        <v>0</v>
      </c>
      <c r="CK39" s="16">
        <f t="shared" si="87"/>
        <v>0</v>
      </c>
      <c r="CL39" s="16">
        <f t="shared" si="88"/>
        <v>0</v>
      </c>
      <c r="CM39" s="16">
        <f t="shared" si="89"/>
        <v>0</v>
      </c>
      <c r="CN39" s="16">
        <f t="shared" si="90"/>
        <v>0</v>
      </c>
      <c r="CO39" s="16">
        <f t="shared" si="91"/>
        <v>0</v>
      </c>
      <c r="CP39" s="16">
        <f t="shared" si="92"/>
        <v>0</v>
      </c>
      <c r="CQ39" s="16">
        <f t="shared" si="93"/>
        <v>0</v>
      </c>
      <c r="CR39" s="16">
        <f t="shared" si="94"/>
        <v>0</v>
      </c>
      <c r="CS39" s="16">
        <f t="shared" si="95"/>
        <v>0</v>
      </c>
      <c r="CT39" s="16">
        <f t="shared" si="96"/>
        <v>0</v>
      </c>
      <c r="CU39" s="16">
        <f t="shared" si="97"/>
        <v>0</v>
      </c>
      <c r="CV39" s="16">
        <f t="shared" si="98"/>
        <v>0</v>
      </c>
      <c r="CW39" s="16">
        <f t="shared" si="99"/>
        <v>0</v>
      </c>
      <c r="CX39" s="14"/>
      <c r="CY39" s="15">
        <f t="shared" si="100"/>
        <v>0</v>
      </c>
      <c r="CZ39" s="15">
        <f t="shared" si="101"/>
        <v>0</v>
      </c>
      <c r="DA39" s="15">
        <f t="shared" si="102"/>
        <v>0</v>
      </c>
      <c r="DB39" s="15">
        <f t="shared" si="103"/>
        <v>0</v>
      </c>
      <c r="DC39" s="15">
        <f t="shared" si="104"/>
        <v>0</v>
      </c>
      <c r="DD39" s="15">
        <f t="shared" si="105"/>
        <v>0</v>
      </c>
      <c r="DE39" s="15">
        <f t="shared" si="106"/>
        <v>0</v>
      </c>
      <c r="DF39" s="15">
        <f t="shared" si="107"/>
        <v>0</v>
      </c>
    </row>
    <row r="40" spans="1:110" ht="15" customHeight="1">
      <c r="A40" s="70"/>
      <c r="B40" s="108">
        <v>37</v>
      </c>
      <c r="C40" s="53"/>
      <c r="D40" s="54"/>
      <c r="E40" s="76">
        <v>80</v>
      </c>
      <c r="F40" s="76">
        <f t="shared" si="55"/>
        <v>80</v>
      </c>
      <c r="G40" s="54"/>
      <c r="H40" s="58"/>
      <c r="I40" s="58"/>
      <c r="J40" s="58"/>
      <c r="K40" s="58"/>
      <c r="L40" s="58"/>
      <c r="M40" s="57"/>
      <c r="N40" s="58"/>
      <c r="O40" s="58"/>
      <c r="P40" s="58"/>
      <c r="Q40" s="58"/>
      <c r="R40" s="57"/>
      <c r="S40" s="58"/>
      <c r="T40" s="58"/>
      <c r="U40" s="58"/>
      <c r="V40" s="58"/>
      <c r="W40" s="57"/>
      <c r="X40" s="58"/>
      <c r="Y40" s="58"/>
      <c r="Z40" s="58"/>
      <c r="AA40" s="58"/>
      <c r="AB40" s="57"/>
      <c r="AC40" s="58"/>
      <c r="AD40" s="58"/>
      <c r="AE40" s="58"/>
      <c r="AF40" s="58"/>
      <c r="AG40" s="57"/>
      <c r="AH40" s="58"/>
      <c r="AI40" s="58"/>
      <c r="AJ40" s="58"/>
      <c r="AK40" s="58"/>
      <c r="AL40" s="57"/>
      <c r="AM40" s="58"/>
      <c r="AN40" s="58"/>
      <c r="AO40" s="58"/>
      <c r="AP40" s="58"/>
      <c r="AQ40" s="57"/>
      <c r="AR40" s="58"/>
      <c r="AS40" s="58"/>
      <c r="AT40" s="58"/>
      <c r="AU40" s="58"/>
      <c r="AV40" s="11">
        <f t="shared" si="57"/>
        <v>0</v>
      </c>
      <c r="AW40" s="44">
        <f t="shared" si="108"/>
        <v>0</v>
      </c>
      <c r="AX40" s="88"/>
      <c r="AY40" s="51"/>
      <c r="AZ40" s="89"/>
      <c r="BA40" s="26">
        <f t="shared" si="52"/>
        <v>0</v>
      </c>
      <c r="BB40" s="30">
        <f t="shared" si="53"/>
        <v>0</v>
      </c>
      <c r="BC40" s="28"/>
      <c r="BD40" s="29"/>
      <c r="BE40" s="28"/>
      <c r="BF40" s="15">
        <f t="shared" si="58"/>
        <v>0</v>
      </c>
      <c r="BG40" s="15">
        <f t="shared" si="59"/>
        <v>0</v>
      </c>
      <c r="BH40" s="15">
        <f t="shared" si="60"/>
        <v>0</v>
      </c>
      <c r="BI40" s="15">
        <f t="shared" si="61"/>
        <v>0</v>
      </c>
      <c r="BJ40" s="15">
        <f t="shared" si="62"/>
        <v>0</v>
      </c>
      <c r="BK40" s="15">
        <f t="shared" si="63"/>
        <v>0</v>
      </c>
      <c r="BL40" s="15">
        <f t="shared" si="64"/>
        <v>0</v>
      </c>
      <c r="BM40" s="15">
        <f t="shared" si="65"/>
        <v>0</v>
      </c>
      <c r="BN40" s="15">
        <f t="shared" si="66"/>
        <v>0</v>
      </c>
      <c r="BO40" s="15">
        <f t="shared" si="67"/>
        <v>0</v>
      </c>
      <c r="BP40" s="15">
        <f t="shared" si="68"/>
        <v>0</v>
      </c>
      <c r="BQ40" s="15">
        <f t="shared" si="69"/>
        <v>0</v>
      </c>
      <c r="BR40" s="15">
        <f t="shared" si="70"/>
        <v>0</v>
      </c>
      <c r="BS40" s="15">
        <f t="shared" si="71"/>
        <v>0</v>
      </c>
      <c r="BT40" s="15">
        <f t="shared" si="72"/>
        <v>0</v>
      </c>
      <c r="BU40" s="15">
        <f t="shared" si="73"/>
        <v>0</v>
      </c>
      <c r="BV40" s="15">
        <f t="shared" si="74"/>
        <v>0</v>
      </c>
      <c r="BW40" s="13"/>
      <c r="BX40" s="15">
        <f t="shared" si="75"/>
        <v>0</v>
      </c>
      <c r="BY40" s="15">
        <f t="shared" si="76"/>
        <v>0</v>
      </c>
      <c r="BZ40" s="15">
        <f t="shared" si="77"/>
        <v>0</v>
      </c>
      <c r="CA40" s="15">
        <f t="shared" si="78"/>
        <v>0</v>
      </c>
      <c r="CB40" s="15">
        <f t="shared" si="79"/>
        <v>0</v>
      </c>
      <c r="CC40" s="15">
        <f t="shared" si="80"/>
        <v>0</v>
      </c>
      <c r="CD40" s="15">
        <f t="shared" si="81"/>
        <v>0</v>
      </c>
      <c r="CE40" s="15">
        <f t="shared" si="82"/>
        <v>0</v>
      </c>
      <c r="CF40" s="15">
        <f t="shared" si="83"/>
        <v>0</v>
      </c>
      <c r="CG40" s="13"/>
      <c r="CH40" s="16">
        <f t="shared" si="84"/>
        <v>0</v>
      </c>
      <c r="CI40" s="16">
        <f t="shared" si="85"/>
        <v>0</v>
      </c>
      <c r="CJ40" s="16">
        <f t="shared" si="86"/>
        <v>0</v>
      </c>
      <c r="CK40" s="16">
        <f t="shared" si="87"/>
        <v>0</v>
      </c>
      <c r="CL40" s="16">
        <f t="shared" si="88"/>
        <v>0</v>
      </c>
      <c r="CM40" s="16">
        <f t="shared" si="89"/>
        <v>0</v>
      </c>
      <c r="CN40" s="16">
        <f t="shared" si="90"/>
        <v>0</v>
      </c>
      <c r="CO40" s="16">
        <f t="shared" si="91"/>
        <v>0</v>
      </c>
      <c r="CP40" s="16">
        <f t="shared" si="92"/>
        <v>0</v>
      </c>
      <c r="CQ40" s="16">
        <f t="shared" si="93"/>
        <v>0</v>
      </c>
      <c r="CR40" s="16">
        <f t="shared" si="94"/>
        <v>0</v>
      </c>
      <c r="CS40" s="16">
        <f t="shared" si="95"/>
        <v>0</v>
      </c>
      <c r="CT40" s="16">
        <f t="shared" si="96"/>
        <v>0</v>
      </c>
      <c r="CU40" s="16">
        <f t="shared" si="97"/>
        <v>0</v>
      </c>
      <c r="CV40" s="16">
        <f t="shared" si="98"/>
        <v>0</v>
      </c>
      <c r="CW40" s="16">
        <f t="shared" si="99"/>
        <v>0</v>
      </c>
      <c r="CX40" s="14"/>
      <c r="CY40" s="15">
        <f t="shared" si="100"/>
        <v>0</v>
      </c>
      <c r="CZ40" s="15">
        <f t="shared" si="101"/>
        <v>0</v>
      </c>
      <c r="DA40" s="15">
        <f t="shared" si="102"/>
        <v>0</v>
      </c>
      <c r="DB40" s="15">
        <f t="shared" si="103"/>
        <v>0</v>
      </c>
      <c r="DC40" s="15">
        <f t="shared" si="104"/>
        <v>0</v>
      </c>
      <c r="DD40" s="15">
        <f t="shared" si="105"/>
        <v>0</v>
      </c>
      <c r="DE40" s="15">
        <f t="shared" si="106"/>
        <v>0</v>
      </c>
      <c r="DF40" s="15">
        <f t="shared" si="107"/>
        <v>0</v>
      </c>
    </row>
    <row r="41" spans="1:110" ht="15" customHeight="1">
      <c r="A41" s="70"/>
      <c r="B41" s="102">
        <v>38</v>
      </c>
      <c r="C41" s="53"/>
      <c r="D41" s="54"/>
      <c r="E41" s="76">
        <v>80</v>
      </c>
      <c r="F41" s="76">
        <f t="shared" si="55"/>
        <v>80</v>
      </c>
      <c r="G41" s="54"/>
      <c r="H41" s="58"/>
      <c r="I41" s="58"/>
      <c r="J41" s="58"/>
      <c r="K41" s="58"/>
      <c r="L41" s="58"/>
      <c r="M41" s="56"/>
      <c r="N41" s="50"/>
      <c r="O41" s="50"/>
      <c r="P41" s="50"/>
      <c r="Q41" s="60"/>
      <c r="R41" s="58"/>
      <c r="S41" s="58"/>
      <c r="T41" s="58"/>
      <c r="U41" s="58"/>
      <c r="V41" s="58"/>
      <c r="W41" s="59"/>
      <c r="X41" s="50"/>
      <c r="Y41" s="50"/>
      <c r="Z41" s="50"/>
      <c r="AA41" s="60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8"/>
      <c r="AT41" s="58"/>
      <c r="AU41" s="58"/>
      <c r="AV41" s="11">
        <f t="shared" si="57"/>
        <v>0</v>
      </c>
      <c r="AW41" s="44">
        <f t="shared" si="108"/>
        <v>0</v>
      </c>
      <c r="AX41" s="85"/>
      <c r="AY41" s="86"/>
      <c r="AZ41" s="87"/>
      <c r="BA41" s="26">
        <f t="shared" si="52"/>
        <v>0</v>
      </c>
      <c r="BB41" s="30">
        <f t="shared" si="53"/>
        <v>0</v>
      </c>
      <c r="BC41" s="29"/>
      <c r="BD41" s="28"/>
      <c r="BE41" s="29"/>
      <c r="BF41" s="15">
        <f t="shared" si="58"/>
        <v>0</v>
      </c>
      <c r="BG41" s="15">
        <f t="shared" si="59"/>
        <v>0</v>
      </c>
      <c r="BH41" s="15">
        <f t="shared" si="60"/>
        <v>0</v>
      </c>
      <c r="BI41" s="15">
        <f t="shared" si="61"/>
        <v>0</v>
      </c>
      <c r="BJ41" s="15">
        <f t="shared" si="62"/>
        <v>0</v>
      </c>
      <c r="BK41" s="15">
        <f t="shared" si="63"/>
        <v>0</v>
      </c>
      <c r="BL41" s="15">
        <f t="shared" si="64"/>
        <v>0</v>
      </c>
      <c r="BM41" s="15">
        <f t="shared" si="65"/>
        <v>0</v>
      </c>
      <c r="BN41" s="15">
        <f t="shared" si="66"/>
        <v>0</v>
      </c>
      <c r="BO41" s="15">
        <f t="shared" si="67"/>
        <v>0</v>
      </c>
      <c r="BP41" s="15">
        <f t="shared" si="68"/>
        <v>0</v>
      </c>
      <c r="BQ41" s="15">
        <f t="shared" si="69"/>
        <v>0</v>
      </c>
      <c r="BR41" s="15">
        <f t="shared" si="70"/>
        <v>0</v>
      </c>
      <c r="BS41" s="15">
        <f t="shared" si="71"/>
        <v>0</v>
      </c>
      <c r="BT41" s="15">
        <f t="shared" si="72"/>
        <v>0</v>
      </c>
      <c r="BU41" s="15">
        <f t="shared" si="73"/>
        <v>0</v>
      </c>
      <c r="BV41" s="15">
        <f t="shared" si="74"/>
        <v>0</v>
      </c>
      <c r="BW41" s="13"/>
      <c r="BX41" s="15">
        <f t="shared" si="75"/>
        <v>0</v>
      </c>
      <c r="BY41" s="15">
        <f t="shared" si="76"/>
        <v>0</v>
      </c>
      <c r="BZ41" s="15">
        <f t="shared" si="77"/>
        <v>0</v>
      </c>
      <c r="CA41" s="15">
        <f t="shared" si="78"/>
        <v>0</v>
      </c>
      <c r="CB41" s="15">
        <f t="shared" si="79"/>
        <v>0</v>
      </c>
      <c r="CC41" s="15">
        <f t="shared" si="80"/>
        <v>0</v>
      </c>
      <c r="CD41" s="15">
        <f t="shared" si="81"/>
        <v>0</v>
      </c>
      <c r="CE41" s="15">
        <f t="shared" si="82"/>
        <v>0</v>
      </c>
      <c r="CF41" s="15">
        <f t="shared" si="83"/>
        <v>0</v>
      </c>
      <c r="CG41" s="13"/>
      <c r="CH41" s="16">
        <f t="shared" si="84"/>
        <v>0</v>
      </c>
      <c r="CI41" s="16">
        <f t="shared" si="85"/>
        <v>0</v>
      </c>
      <c r="CJ41" s="16">
        <f t="shared" si="86"/>
        <v>0</v>
      </c>
      <c r="CK41" s="16">
        <f t="shared" si="87"/>
        <v>0</v>
      </c>
      <c r="CL41" s="16">
        <f t="shared" si="88"/>
        <v>0</v>
      </c>
      <c r="CM41" s="16">
        <f t="shared" si="89"/>
        <v>0</v>
      </c>
      <c r="CN41" s="16">
        <f t="shared" si="90"/>
        <v>0</v>
      </c>
      <c r="CO41" s="16">
        <f t="shared" si="91"/>
        <v>0</v>
      </c>
      <c r="CP41" s="16">
        <f t="shared" si="92"/>
        <v>0</v>
      </c>
      <c r="CQ41" s="16">
        <f t="shared" si="93"/>
        <v>0</v>
      </c>
      <c r="CR41" s="16">
        <f t="shared" si="94"/>
        <v>0</v>
      </c>
      <c r="CS41" s="16">
        <f t="shared" si="95"/>
        <v>0</v>
      </c>
      <c r="CT41" s="16">
        <f t="shared" si="96"/>
        <v>0</v>
      </c>
      <c r="CU41" s="16">
        <f t="shared" si="97"/>
        <v>0</v>
      </c>
      <c r="CV41" s="16">
        <f t="shared" si="98"/>
        <v>0</v>
      </c>
      <c r="CW41" s="16">
        <f t="shared" si="99"/>
        <v>0</v>
      </c>
      <c r="CX41" s="14"/>
      <c r="CY41" s="15">
        <f t="shared" si="100"/>
        <v>0</v>
      </c>
      <c r="CZ41" s="15">
        <f t="shared" si="101"/>
        <v>0</v>
      </c>
      <c r="DA41" s="15">
        <f t="shared" si="102"/>
        <v>0</v>
      </c>
      <c r="DB41" s="15">
        <f t="shared" si="103"/>
        <v>0</v>
      </c>
      <c r="DC41" s="15">
        <f t="shared" si="104"/>
        <v>0</v>
      </c>
      <c r="DD41" s="15">
        <f t="shared" si="105"/>
        <v>0</v>
      </c>
      <c r="DE41" s="15">
        <f t="shared" si="106"/>
        <v>0</v>
      </c>
      <c r="DF41" s="15">
        <f t="shared" si="107"/>
        <v>0</v>
      </c>
    </row>
    <row r="42" spans="1:110" ht="15" customHeight="1">
      <c r="A42" s="70"/>
      <c r="B42" s="108">
        <v>39</v>
      </c>
      <c r="C42" s="53"/>
      <c r="D42" s="54"/>
      <c r="E42" s="76">
        <v>80</v>
      </c>
      <c r="F42" s="76">
        <f t="shared" si="55"/>
        <v>80</v>
      </c>
      <c r="G42" s="54"/>
      <c r="H42" s="58"/>
      <c r="I42" s="58"/>
      <c r="J42" s="58"/>
      <c r="K42" s="58"/>
      <c r="L42" s="58"/>
      <c r="M42" s="56"/>
      <c r="N42" s="50"/>
      <c r="O42" s="50"/>
      <c r="P42" s="50"/>
      <c r="Q42" s="60"/>
      <c r="R42" s="58"/>
      <c r="S42" s="58"/>
      <c r="T42" s="58"/>
      <c r="U42" s="58"/>
      <c r="V42" s="58"/>
      <c r="W42" s="59"/>
      <c r="X42" s="50"/>
      <c r="Y42" s="50"/>
      <c r="Z42" s="50"/>
      <c r="AA42" s="60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11">
        <f t="shared" si="57"/>
        <v>0</v>
      </c>
      <c r="AW42" s="44">
        <f t="shared" si="108"/>
        <v>0</v>
      </c>
      <c r="AX42" s="88"/>
      <c r="AY42" s="51"/>
      <c r="AZ42" s="89"/>
      <c r="BA42" s="26">
        <f t="shared" si="52"/>
        <v>0</v>
      </c>
      <c r="BB42" s="30">
        <f t="shared" si="53"/>
        <v>0</v>
      </c>
      <c r="BC42" s="28"/>
      <c r="BD42" s="29"/>
      <c r="BE42" s="28"/>
      <c r="BF42" s="15">
        <f t="shared" si="58"/>
        <v>0</v>
      </c>
      <c r="BG42" s="15">
        <f t="shared" si="59"/>
        <v>0</v>
      </c>
      <c r="BH42" s="15">
        <f t="shared" si="60"/>
        <v>0</v>
      </c>
      <c r="BI42" s="15">
        <f t="shared" si="61"/>
        <v>0</v>
      </c>
      <c r="BJ42" s="15">
        <f t="shared" si="62"/>
        <v>0</v>
      </c>
      <c r="BK42" s="15">
        <f t="shared" si="63"/>
        <v>0</v>
      </c>
      <c r="BL42" s="15">
        <f t="shared" si="64"/>
        <v>0</v>
      </c>
      <c r="BM42" s="15">
        <f t="shared" si="65"/>
        <v>0</v>
      </c>
      <c r="BN42" s="15">
        <f t="shared" si="66"/>
        <v>0</v>
      </c>
      <c r="BO42" s="15">
        <f t="shared" si="67"/>
        <v>0</v>
      </c>
      <c r="BP42" s="15">
        <f t="shared" si="68"/>
        <v>0</v>
      </c>
      <c r="BQ42" s="15">
        <f t="shared" si="69"/>
        <v>0</v>
      </c>
      <c r="BR42" s="15">
        <f t="shared" si="70"/>
        <v>0</v>
      </c>
      <c r="BS42" s="15">
        <f t="shared" si="71"/>
        <v>0</v>
      </c>
      <c r="BT42" s="15">
        <f t="shared" si="72"/>
        <v>0</v>
      </c>
      <c r="BU42" s="15">
        <f t="shared" si="73"/>
        <v>0</v>
      </c>
      <c r="BV42" s="15">
        <f t="shared" si="74"/>
        <v>0</v>
      </c>
      <c r="BW42" s="13"/>
      <c r="BX42" s="15">
        <f t="shared" si="75"/>
        <v>0</v>
      </c>
      <c r="BY42" s="15">
        <f t="shared" si="76"/>
        <v>0</v>
      </c>
      <c r="BZ42" s="15">
        <f t="shared" si="77"/>
        <v>0</v>
      </c>
      <c r="CA42" s="15">
        <f t="shared" si="78"/>
        <v>0</v>
      </c>
      <c r="CB42" s="15">
        <f t="shared" si="79"/>
        <v>0</v>
      </c>
      <c r="CC42" s="15">
        <f t="shared" si="80"/>
        <v>0</v>
      </c>
      <c r="CD42" s="15">
        <f t="shared" si="81"/>
        <v>0</v>
      </c>
      <c r="CE42" s="15">
        <f t="shared" si="82"/>
        <v>0</v>
      </c>
      <c r="CF42" s="15">
        <f t="shared" si="83"/>
        <v>0</v>
      </c>
      <c r="CG42" s="13"/>
      <c r="CH42" s="16">
        <f t="shared" si="84"/>
        <v>0</v>
      </c>
      <c r="CI42" s="16">
        <f t="shared" si="85"/>
        <v>0</v>
      </c>
      <c r="CJ42" s="16">
        <f t="shared" si="86"/>
        <v>0</v>
      </c>
      <c r="CK42" s="16">
        <f t="shared" si="87"/>
        <v>0</v>
      </c>
      <c r="CL42" s="16">
        <f t="shared" si="88"/>
        <v>0</v>
      </c>
      <c r="CM42" s="16">
        <f t="shared" si="89"/>
        <v>0</v>
      </c>
      <c r="CN42" s="16">
        <f t="shared" si="90"/>
        <v>0</v>
      </c>
      <c r="CO42" s="16">
        <f t="shared" si="91"/>
        <v>0</v>
      </c>
      <c r="CP42" s="16">
        <f t="shared" si="92"/>
        <v>0</v>
      </c>
      <c r="CQ42" s="16">
        <f t="shared" si="93"/>
        <v>0</v>
      </c>
      <c r="CR42" s="16">
        <f t="shared" si="94"/>
        <v>0</v>
      </c>
      <c r="CS42" s="16">
        <f t="shared" si="95"/>
        <v>0</v>
      </c>
      <c r="CT42" s="16">
        <f t="shared" si="96"/>
        <v>0</v>
      </c>
      <c r="CU42" s="16">
        <f t="shared" si="97"/>
        <v>0</v>
      </c>
      <c r="CV42" s="16">
        <f t="shared" si="98"/>
        <v>0</v>
      </c>
      <c r="CW42" s="16">
        <f t="shared" si="99"/>
        <v>0</v>
      </c>
      <c r="CX42" s="14"/>
      <c r="CY42" s="15">
        <f t="shared" si="100"/>
        <v>0</v>
      </c>
      <c r="CZ42" s="15">
        <f t="shared" si="101"/>
        <v>0</v>
      </c>
      <c r="DA42" s="15">
        <f t="shared" si="102"/>
        <v>0</v>
      </c>
      <c r="DB42" s="15">
        <f t="shared" si="103"/>
        <v>0</v>
      </c>
      <c r="DC42" s="15">
        <f t="shared" si="104"/>
        <v>0</v>
      </c>
      <c r="DD42" s="15">
        <f t="shared" si="105"/>
        <v>0</v>
      </c>
      <c r="DE42" s="15">
        <f t="shared" si="106"/>
        <v>0</v>
      </c>
      <c r="DF42" s="15">
        <f t="shared" si="107"/>
        <v>0</v>
      </c>
    </row>
    <row r="43" spans="1:110" ht="15" customHeight="1">
      <c r="A43" s="70"/>
      <c r="B43" s="108">
        <v>40</v>
      </c>
      <c r="C43" s="53"/>
      <c r="D43" s="54"/>
      <c r="E43" s="76">
        <v>80</v>
      </c>
      <c r="F43" s="76">
        <f t="shared" si="55"/>
        <v>80</v>
      </c>
      <c r="G43" s="54"/>
      <c r="H43" s="58"/>
      <c r="I43" s="58"/>
      <c r="J43" s="58"/>
      <c r="K43" s="58"/>
      <c r="L43" s="58"/>
      <c r="M43" s="56"/>
      <c r="N43" s="50"/>
      <c r="O43" s="50"/>
      <c r="P43" s="50"/>
      <c r="Q43" s="60"/>
      <c r="R43" s="58"/>
      <c r="S43" s="58"/>
      <c r="T43" s="58"/>
      <c r="U43" s="58"/>
      <c r="V43" s="58"/>
      <c r="W43" s="59"/>
      <c r="X43" s="50"/>
      <c r="Y43" s="50"/>
      <c r="Z43" s="50"/>
      <c r="AA43" s="60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11">
        <f t="shared" si="57"/>
        <v>0</v>
      </c>
      <c r="AW43" s="44">
        <f t="shared" si="108"/>
        <v>0</v>
      </c>
      <c r="AX43" s="85"/>
      <c r="AY43" s="86"/>
      <c r="AZ43" s="87"/>
      <c r="BA43" s="26">
        <f t="shared" si="52"/>
        <v>0</v>
      </c>
      <c r="BB43" s="30">
        <f t="shared" si="53"/>
        <v>0</v>
      </c>
      <c r="BC43" s="29"/>
      <c r="BD43" s="28"/>
      <c r="BE43" s="29"/>
      <c r="BF43" s="15">
        <f t="shared" si="58"/>
        <v>0</v>
      </c>
      <c r="BG43" s="15">
        <f t="shared" si="59"/>
        <v>0</v>
      </c>
      <c r="BH43" s="15">
        <f t="shared" si="60"/>
        <v>0</v>
      </c>
      <c r="BI43" s="15">
        <f t="shared" si="61"/>
        <v>0</v>
      </c>
      <c r="BJ43" s="15">
        <f t="shared" si="62"/>
        <v>0</v>
      </c>
      <c r="BK43" s="15">
        <f t="shared" si="63"/>
        <v>0</v>
      </c>
      <c r="BL43" s="15">
        <f t="shared" si="64"/>
        <v>0</v>
      </c>
      <c r="BM43" s="15">
        <f t="shared" si="65"/>
        <v>0</v>
      </c>
      <c r="BN43" s="15">
        <f t="shared" si="66"/>
        <v>0</v>
      </c>
      <c r="BO43" s="15">
        <f t="shared" si="67"/>
        <v>0</v>
      </c>
      <c r="BP43" s="15">
        <f t="shared" si="68"/>
        <v>0</v>
      </c>
      <c r="BQ43" s="15">
        <f t="shared" si="69"/>
        <v>0</v>
      </c>
      <c r="BR43" s="15">
        <f t="shared" si="70"/>
        <v>0</v>
      </c>
      <c r="BS43" s="15">
        <f t="shared" si="71"/>
        <v>0</v>
      </c>
      <c r="BT43" s="15">
        <f t="shared" si="72"/>
        <v>0</v>
      </c>
      <c r="BU43" s="15">
        <f t="shared" si="73"/>
        <v>0</v>
      </c>
      <c r="BV43" s="15">
        <f t="shared" si="74"/>
        <v>0</v>
      </c>
      <c r="BW43" s="13"/>
      <c r="BX43" s="15">
        <f t="shared" si="75"/>
        <v>0</v>
      </c>
      <c r="BY43" s="15">
        <f t="shared" si="76"/>
        <v>0</v>
      </c>
      <c r="BZ43" s="15">
        <f t="shared" si="77"/>
        <v>0</v>
      </c>
      <c r="CA43" s="15">
        <f t="shared" si="78"/>
        <v>0</v>
      </c>
      <c r="CB43" s="15">
        <f t="shared" si="79"/>
        <v>0</v>
      </c>
      <c r="CC43" s="15">
        <f t="shared" si="80"/>
        <v>0</v>
      </c>
      <c r="CD43" s="15">
        <f t="shared" si="81"/>
        <v>0</v>
      </c>
      <c r="CE43" s="15">
        <f t="shared" si="82"/>
        <v>0</v>
      </c>
      <c r="CF43" s="15">
        <f t="shared" si="83"/>
        <v>0</v>
      </c>
      <c r="CG43" s="13"/>
      <c r="CH43" s="16">
        <f t="shared" si="84"/>
        <v>0</v>
      </c>
      <c r="CI43" s="16">
        <f t="shared" si="85"/>
        <v>0</v>
      </c>
      <c r="CJ43" s="16">
        <f t="shared" si="86"/>
        <v>0</v>
      </c>
      <c r="CK43" s="16">
        <f t="shared" si="87"/>
        <v>0</v>
      </c>
      <c r="CL43" s="16">
        <f t="shared" si="88"/>
        <v>0</v>
      </c>
      <c r="CM43" s="16">
        <f t="shared" si="89"/>
        <v>0</v>
      </c>
      <c r="CN43" s="16">
        <f t="shared" si="90"/>
        <v>0</v>
      </c>
      <c r="CO43" s="16">
        <f t="shared" si="91"/>
        <v>0</v>
      </c>
      <c r="CP43" s="16">
        <f t="shared" si="92"/>
        <v>0</v>
      </c>
      <c r="CQ43" s="16">
        <f t="shared" si="93"/>
        <v>0</v>
      </c>
      <c r="CR43" s="16">
        <f t="shared" si="94"/>
        <v>0</v>
      </c>
      <c r="CS43" s="16">
        <f t="shared" si="95"/>
        <v>0</v>
      </c>
      <c r="CT43" s="16">
        <f t="shared" si="96"/>
        <v>0</v>
      </c>
      <c r="CU43" s="16">
        <f t="shared" si="97"/>
        <v>0</v>
      </c>
      <c r="CV43" s="16">
        <f t="shared" si="98"/>
        <v>0</v>
      </c>
      <c r="CW43" s="16">
        <f t="shared" si="99"/>
        <v>0</v>
      </c>
      <c r="CX43" s="14"/>
      <c r="CY43" s="15">
        <f t="shared" si="100"/>
        <v>0</v>
      </c>
      <c r="CZ43" s="15">
        <f t="shared" si="101"/>
        <v>0</v>
      </c>
      <c r="DA43" s="15">
        <f t="shared" si="102"/>
        <v>0</v>
      </c>
      <c r="DB43" s="15">
        <f t="shared" si="103"/>
        <v>0</v>
      </c>
      <c r="DC43" s="15">
        <f t="shared" si="104"/>
        <v>0</v>
      </c>
      <c r="DD43" s="15">
        <f t="shared" si="105"/>
        <v>0</v>
      </c>
      <c r="DE43" s="15">
        <f t="shared" si="106"/>
        <v>0</v>
      </c>
      <c r="DF43" s="15">
        <f t="shared" si="107"/>
        <v>0</v>
      </c>
    </row>
    <row r="44" spans="1:110" ht="15" customHeight="1">
      <c r="A44" s="70"/>
      <c r="B44" s="108">
        <v>41</v>
      </c>
      <c r="C44" s="53"/>
      <c r="D44" s="54"/>
      <c r="E44" s="76">
        <v>80</v>
      </c>
      <c r="F44" s="76">
        <f t="shared" si="55"/>
        <v>80</v>
      </c>
      <c r="G44" s="54"/>
      <c r="H44" s="58"/>
      <c r="I44" s="58"/>
      <c r="J44" s="58"/>
      <c r="K44" s="58"/>
      <c r="L44" s="58"/>
      <c r="M44" s="56"/>
      <c r="N44" s="50"/>
      <c r="O44" s="50"/>
      <c r="P44" s="50"/>
      <c r="Q44" s="60"/>
      <c r="R44" s="58"/>
      <c r="S44" s="58"/>
      <c r="T44" s="58"/>
      <c r="U44" s="58"/>
      <c r="V44" s="58"/>
      <c r="W44" s="59"/>
      <c r="X44" s="50"/>
      <c r="Y44" s="50"/>
      <c r="Z44" s="50"/>
      <c r="AA44" s="60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11">
        <f t="shared" si="57"/>
        <v>0</v>
      </c>
      <c r="AW44" s="44">
        <f t="shared" si="108"/>
        <v>0</v>
      </c>
      <c r="AX44" s="88"/>
      <c r="AY44" s="51"/>
      <c r="AZ44" s="89"/>
      <c r="BA44" s="26">
        <f t="shared" si="52"/>
        <v>0</v>
      </c>
      <c r="BB44" s="30">
        <f t="shared" si="53"/>
        <v>0</v>
      </c>
      <c r="BC44" s="28"/>
      <c r="BD44" s="29"/>
      <c r="BE44" s="28"/>
      <c r="BF44" s="15">
        <f t="shared" si="58"/>
        <v>0</v>
      </c>
      <c r="BG44" s="15">
        <f t="shared" si="59"/>
        <v>0</v>
      </c>
      <c r="BH44" s="15">
        <f t="shared" si="60"/>
        <v>0</v>
      </c>
      <c r="BI44" s="15">
        <f t="shared" si="61"/>
        <v>0</v>
      </c>
      <c r="BJ44" s="15">
        <f t="shared" si="62"/>
        <v>0</v>
      </c>
      <c r="BK44" s="15">
        <f t="shared" si="63"/>
        <v>0</v>
      </c>
      <c r="BL44" s="15">
        <f t="shared" si="64"/>
        <v>0</v>
      </c>
      <c r="BM44" s="15">
        <f t="shared" si="65"/>
        <v>0</v>
      </c>
      <c r="BN44" s="15">
        <f t="shared" si="66"/>
        <v>0</v>
      </c>
      <c r="BO44" s="15">
        <f t="shared" si="67"/>
        <v>0</v>
      </c>
      <c r="BP44" s="15">
        <f t="shared" si="68"/>
        <v>0</v>
      </c>
      <c r="BQ44" s="15">
        <f t="shared" si="69"/>
        <v>0</v>
      </c>
      <c r="BR44" s="15">
        <f t="shared" si="70"/>
        <v>0</v>
      </c>
      <c r="BS44" s="15">
        <f t="shared" si="71"/>
        <v>0</v>
      </c>
      <c r="BT44" s="15">
        <f t="shared" si="72"/>
        <v>0</v>
      </c>
      <c r="BU44" s="15">
        <f t="shared" si="73"/>
        <v>0</v>
      </c>
      <c r="BV44" s="15">
        <f t="shared" si="74"/>
        <v>0</v>
      </c>
      <c r="BW44" s="13"/>
      <c r="BX44" s="15">
        <f t="shared" si="75"/>
        <v>0</v>
      </c>
      <c r="BY44" s="15">
        <f t="shared" si="76"/>
        <v>0</v>
      </c>
      <c r="BZ44" s="15">
        <f t="shared" si="77"/>
        <v>0</v>
      </c>
      <c r="CA44" s="15">
        <f t="shared" si="78"/>
        <v>0</v>
      </c>
      <c r="CB44" s="15">
        <f t="shared" si="79"/>
        <v>0</v>
      </c>
      <c r="CC44" s="15">
        <f t="shared" si="80"/>
        <v>0</v>
      </c>
      <c r="CD44" s="15">
        <f t="shared" si="81"/>
        <v>0</v>
      </c>
      <c r="CE44" s="15">
        <f t="shared" si="82"/>
        <v>0</v>
      </c>
      <c r="CF44" s="15">
        <f t="shared" si="83"/>
        <v>0</v>
      </c>
      <c r="CG44" s="13"/>
      <c r="CH44" s="16">
        <f t="shared" si="84"/>
        <v>0</v>
      </c>
      <c r="CI44" s="16">
        <f t="shared" si="85"/>
        <v>0</v>
      </c>
      <c r="CJ44" s="16">
        <f t="shared" si="86"/>
        <v>0</v>
      </c>
      <c r="CK44" s="16">
        <f t="shared" si="87"/>
        <v>0</v>
      </c>
      <c r="CL44" s="16">
        <f t="shared" si="88"/>
        <v>0</v>
      </c>
      <c r="CM44" s="16">
        <f t="shared" si="89"/>
        <v>0</v>
      </c>
      <c r="CN44" s="16">
        <f t="shared" si="90"/>
        <v>0</v>
      </c>
      <c r="CO44" s="16">
        <f t="shared" si="91"/>
        <v>0</v>
      </c>
      <c r="CP44" s="16">
        <f t="shared" si="92"/>
        <v>0</v>
      </c>
      <c r="CQ44" s="16">
        <f t="shared" si="93"/>
        <v>0</v>
      </c>
      <c r="CR44" s="16">
        <f t="shared" si="94"/>
        <v>0</v>
      </c>
      <c r="CS44" s="16">
        <f t="shared" si="95"/>
        <v>0</v>
      </c>
      <c r="CT44" s="16">
        <f t="shared" si="96"/>
        <v>0</v>
      </c>
      <c r="CU44" s="16">
        <f t="shared" si="97"/>
        <v>0</v>
      </c>
      <c r="CV44" s="16">
        <f t="shared" si="98"/>
        <v>0</v>
      </c>
      <c r="CW44" s="16">
        <f t="shared" si="99"/>
        <v>0</v>
      </c>
      <c r="CX44" s="14"/>
      <c r="CY44" s="15">
        <f t="shared" si="100"/>
        <v>0</v>
      </c>
      <c r="CZ44" s="15">
        <f t="shared" si="101"/>
        <v>0</v>
      </c>
      <c r="DA44" s="15">
        <f t="shared" si="102"/>
        <v>0</v>
      </c>
      <c r="DB44" s="15">
        <f t="shared" si="103"/>
        <v>0</v>
      </c>
      <c r="DC44" s="15">
        <f t="shared" si="104"/>
        <v>0</v>
      </c>
      <c r="DD44" s="15">
        <f t="shared" si="105"/>
        <v>0</v>
      </c>
      <c r="DE44" s="15">
        <f t="shared" si="106"/>
        <v>0</v>
      </c>
      <c r="DF44" s="15">
        <f t="shared" si="107"/>
        <v>0</v>
      </c>
    </row>
    <row r="45" spans="1:110" ht="15" customHeight="1">
      <c r="A45" s="70"/>
      <c r="B45" s="108">
        <v>42</v>
      </c>
      <c r="C45" s="53"/>
      <c r="D45" s="54"/>
      <c r="E45" s="76">
        <v>80</v>
      </c>
      <c r="F45" s="76">
        <f t="shared" si="55"/>
        <v>80</v>
      </c>
      <c r="G45" s="54"/>
      <c r="H45" s="58"/>
      <c r="I45" s="58"/>
      <c r="J45" s="58"/>
      <c r="K45" s="58"/>
      <c r="L45" s="58"/>
      <c r="M45" s="56"/>
      <c r="N45" s="50"/>
      <c r="O45" s="50"/>
      <c r="P45" s="50"/>
      <c r="Q45" s="60"/>
      <c r="R45" s="58"/>
      <c r="S45" s="58"/>
      <c r="T45" s="58"/>
      <c r="U45" s="58"/>
      <c r="V45" s="58"/>
      <c r="W45" s="59"/>
      <c r="X45" s="50"/>
      <c r="Y45" s="50"/>
      <c r="Z45" s="50"/>
      <c r="AA45" s="60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11">
        <f t="shared" si="57"/>
        <v>0</v>
      </c>
      <c r="AW45" s="44">
        <f t="shared" si="108"/>
        <v>0</v>
      </c>
      <c r="AX45" s="85"/>
      <c r="AY45" s="86"/>
      <c r="AZ45" s="87"/>
      <c r="BA45" s="26">
        <f t="shared" si="52"/>
        <v>0</v>
      </c>
      <c r="BB45" s="30">
        <f t="shared" si="53"/>
        <v>0</v>
      </c>
      <c r="BC45" s="29"/>
      <c r="BD45" s="28"/>
      <c r="BE45" s="29"/>
      <c r="BF45" s="15">
        <f t="shared" si="58"/>
        <v>0</v>
      </c>
      <c r="BG45" s="15">
        <f t="shared" si="59"/>
        <v>0</v>
      </c>
      <c r="BH45" s="15">
        <f t="shared" si="60"/>
        <v>0</v>
      </c>
      <c r="BI45" s="15">
        <f t="shared" si="61"/>
        <v>0</v>
      </c>
      <c r="BJ45" s="15">
        <f t="shared" si="62"/>
        <v>0</v>
      </c>
      <c r="BK45" s="15">
        <f t="shared" si="63"/>
        <v>0</v>
      </c>
      <c r="BL45" s="15">
        <f t="shared" si="64"/>
        <v>0</v>
      </c>
      <c r="BM45" s="15">
        <f t="shared" si="65"/>
        <v>0</v>
      </c>
      <c r="BN45" s="15">
        <f t="shared" si="66"/>
        <v>0</v>
      </c>
      <c r="BO45" s="15">
        <f t="shared" si="67"/>
        <v>0</v>
      </c>
      <c r="BP45" s="15">
        <f t="shared" si="68"/>
        <v>0</v>
      </c>
      <c r="BQ45" s="15">
        <f t="shared" si="69"/>
        <v>0</v>
      </c>
      <c r="BR45" s="15">
        <f t="shared" si="70"/>
        <v>0</v>
      </c>
      <c r="BS45" s="15">
        <f t="shared" si="71"/>
        <v>0</v>
      </c>
      <c r="BT45" s="15">
        <f t="shared" si="72"/>
        <v>0</v>
      </c>
      <c r="BU45" s="15">
        <f t="shared" si="73"/>
        <v>0</v>
      </c>
      <c r="BV45" s="15">
        <f t="shared" si="74"/>
        <v>0</v>
      </c>
      <c r="BW45" s="13"/>
      <c r="BX45" s="15">
        <f t="shared" si="75"/>
        <v>0</v>
      </c>
      <c r="BY45" s="15">
        <f t="shared" si="76"/>
        <v>0</v>
      </c>
      <c r="BZ45" s="15">
        <f t="shared" si="77"/>
        <v>0</v>
      </c>
      <c r="CA45" s="15">
        <f t="shared" si="78"/>
        <v>0</v>
      </c>
      <c r="CB45" s="15">
        <f t="shared" si="79"/>
        <v>0</v>
      </c>
      <c r="CC45" s="15">
        <f t="shared" si="80"/>
        <v>0</v>
      </c>
      <c r="CD45" s="15">
        <f t="shared" si="81"/>
        <v>0</v>
      </c>
      <c r="CE45" s="15">
        <f t="shared" si="82"/>
        <v>0</v>
      </c>
      <c r="CF45" s="15">
        <f t="shared" si="83"/>
        <v>0</v>
      </c>
      <c r="CG45" s="13"/>
      <c r="CH45" s="16">
        <f t="shared" si="84"/>
        <v>0</v>
      </c>
      <c r="CI45" s="16">
        <f t="shared" si="85"/>
        <v>0</v>
      </c>
      <c r="CJ45" s="16">
        <f t="shared" si="86"/>
        <v>0</v>
      </c>
      <c r="CK45" s="16">
        <f t="shared" si="87"/>
        <v>0</v>
      </c>
      <c r="CL45" s="16">
        <f t="shared" si="88"/>
        <v>0</v>
      </c>
      <c r="CM45" s="16">
        <f t="shared" si="89"/>
        <v>0</v>
      </c>
      <c r="CN45" s="16">
        <f t="shared" si="90"/>
        <v>0</v>
      </c>
      <c r="CO45" s="16">
        <f t="shared" si="91"/>
        <v>0</v>
      </c>
      <c r="CP45" s="16">
        <f t="shared" si="92"/>
        <v>0</v>
      </c>
      <c r="CQ45" s="16">
        <f t="shared" si="93"/>
        <v>0</v>
      </c>
      <c r="CR45" s="16">
        <f t="shared" si="94"/>
        <v>0</v>
      </c>
      <c r="CS45" s="16">
        <f t="shared" si="95"/>
        <v>0</v>
      </c>
      <c r="CT45" s="16">
        <f t="shared" si="96"/>
        <v>0</v>
      </c>
      <c r="CU45" s="16">
        <f t="shared" si="97"/>
        <v>0</v>
      </c>
      <c r="CV45" s="16">
        <f t="shared" si="98"/>
        <v>0</v>
      </c>
      <c r="CW45" s="16">
        <f t="shared" si="99"/>
        <v>0</v>
      </c>
      <c r="CX45" s="14"/>
      <c r="CY45" s="15">
        <f t="shared" si="100"/>
        <v>0</v>
      </c>
      <c r="CZ45" s="15">
        <f t="shared" si="101"/>
        <v>0</v>
      </c>
      <c r="DA45" s="15">
        <f t="shared" si="102"/>
        <v>0</v>
      </c>
      <c r="DB45" s="15">
        <f t="shared" si="103"/>
        <v>0</v>
      </c>
      <c r="DC45" s="15">
        <f t="shared" si="104"/>
        <v>0</v>
      </c>
      <c r="DD45" s="15">
        <f t="shared" si="105"/>
        <v>0</v>
      </c>
      <c r="DE45" s="15">
        <f t="shared" si="106"/>
        <v>0</v>
      </c>
      <c r="DF45" s="15">
        <f t="shared" si="107"/>
        <v>0</v>
      </c>
    </row>
    <row r="46" spans="1:110" ht="15" customHeight="1">
      <c r="A46" s="70"/>
      <c r="B46" s="102">
        <v>43</v>
      </c>
      <c r="C46" s="53"/>
      <c r="D46" s="54"/>
      <c r="E46" s="76">
        <v>80</v>
      </c>
      <c r="F46" s="76">
        <f t="shared" si="55"/>
        <v>80</v>
      </c>
      <c r="G46" s="54"/>
      <c r="H46" s="58"/>
      <c r="I46" s="58"/>
      <c r="J46" s="58"/>
      <c r="K46" s="58"/>
      <c r="L46" s="58"/>
      <c r="M46" s="56"/>
      <c r="N46" s="50"/>
      <c r="O46" s="50"/>
      <c r="P46" s="50"/>
      <c r="Q46" s="60"/>
      <c r="R46" s="58"/>
      <c r="S46" s="58"/>
      <c r="T46" s="58"/>
      <c r="U46" s="58"/>
      <c r="V46" s="58"/>
      <c r="W46" s="59"/>
      <c r="X46" s="50"/>
      <c r="Y46" s="50"/>
      <c r="Z46" s="50"/>
      <c r="AA46" s="60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11">
        <f t="shared" si="57"/>
        <v>0</v>
      </c>
      <c r="AW46" s="44">
        <f t="shared" si="108"/>
        <v>0</v>
      </c>
      <c r="AX46" s="88"/>
      <c r="AY46" s="51"/>
      <c r="AZ46" s="89"/>
      <c r="BA46" s="26">
        <f t="shared" si="52"/>
        <v>0</v>
      </c>
      <c r="BB46" s="30">
        <f t="shared" si="53"/>
        <v>0</v>
      </c>
      <c r="BC46" s="28"/>
      <c r="BD46" s="29"/>
      <c r="BE46" s="28"/>
      <c r="BF46" s="15">
        <f t="shared" si="58"/>
        <v>0</v>
      </c>
      <c r="BG46" s="15">
        <f t="shared" si="59"/>
        <v>0</v>
      </c>
      <c r="BH46" s="15">
        <f t="shared" si="60"/>
        <v>0</v>
      </c>
      <c r="BI46" s="15">
        <f t="shared" si="61"/>
        <v>0</v>
      </c>
      <c r="BJ46" s="15">
        <f t="shared" si="62"/>
        <v>0</v>
      </c>
      <c r="BK46" s="15">
        <f t="shared" si="63"/>
        <v>0</v>
      </c>
      <c r="BL46" s="15">
        <f t="shared" si="64"/>
        <v>0</v>
      </c>
      <c r="BM46" s="15">
        <f t="shared" si="65"/>
        <v>0</v>
      </c>
      <c r="BN46" s="15">
        <f t="shared" si="66"/>
        <v>0</v>
      </c>
      <c r="BO46" s="15">
        <f t="shared" si="67"/>
        <v>0</v>
      </c>
      <c r="BP46" s="15">
        <f t="shared" si="68"/>
        <v>0</v>
      </c>
      <c r="BQ46" s="15">
        <f t="shared" si="69"/>
        <v>0</v>
      </c>
      <c r="BR46" s="15">
        <f t="shared" si="70"/>
        <v>0</v>
      </c>
      <c r="BS46" s="15">
        <f t="shared" si="71"/>
        <v>0</v>
      </c>
      <c r="BT46" s="15">
        <f t="shared" si="72"/>
        <v>0</v>
      </c>
      <c r="BU46" s="15">
        <f t="shared" si="73"/>
        <v>0</v>
      </c>
      <c r="BV46" s="15">
        <f t="shared" si="74"/>
        <v>0</v>
      </c>
      <c r="BW46" s="13"/>
      <c r="BX46" s="15">
        <f t="shared" si="75"/>
        <v>0</v>
      </c>
      <c r="BY46" s="15">
        <f t="shared" si="76"/>
        <v>0</v>
      </c>
      <c r="BZ46" s="15">
        <f t="shared" si="77"/>
        <v>0</v>
      </c>
      <c r="CA46" s="15">
        <f t="shared" si="78"/>
        <v>0</v>
      </c>
      <c r="CB46" s="15">
        <f t="shared" si="79"/>
        <v>0</v>
      </c>
      <c r="CC46" s="15">
        <f t="shared" si="80"/>
        <v>0</v>
      </c>
      <c r="CD46" s="15">
        <f t="shared" si="81"/>
        <v>0</v>
      </c>
      <c r="CE46" s="15">
        <f t="shared" si="82"/>
        <v>0</v>
      </c>
      <c r="CF46" s="15">
        <f t="shared" si="83"/>
        <v>0</v>
      </c>
      <c r="CG46" s="13"/>
      <c r="CH46" s="16">
        <f t="shared" si="84"/>
        <v>0</v>
      </c>
      <c r="CI46" s="16">
        <f t="shared" si="85"/>
        <v>0</v>
      </c>
      <c r="CJ46" s="16">
        <f t="shared" si="86"/>
        <v>0</v>
      </c>
      <c r="CK46" s="16">
        <f t="shared" si="87"/>
        <v>0</v>
      </c>
      <c r="CL46" s="16">
        <f t="shared" si="88"/>
        <v>0</v>
      </c>
      <c r="CM46" s="16">
        <f t="shared" si="89"/>
        <v>0</v>
      </c>
      <c r="CN46" s="16">
        <f t="shared" si="90"/>
        <v>0</v>
      </c>
      <c r="CO46" s="16">
        <f t="shared" si="91"/>
        <v>0</v>
      </c>
      <c r="CP46" s="16">
        <f t="shared" si="92"/>
        <v>0</v>
      </c>
      <c r="CQ46" s="16">
        <f t="shared" si="93"/>
        <v>0</v>
      </c>
      <c r="CR46" s="16">
        <f t="shared" si="94"/>
        <v>0</v>
      </c>
      <c r="CS46" s="16">
        <f t="shared" si="95"/>
        <v>0</v>
      </c>
      <c r="CT46" s="16">
        <f t="shared" si="96"/>
        <v>0</v>
      </c>
      <c r="CU46" s="16">
        <f t="shared" si="97"/>
        <v>0</v>
      </c>
      <c r="CV46" s="16">
        <f t="shared" si="98"/>
        <v>0</v>
      </c>
      <c r="CW46" s="16">
        <f t="shared" si="99"/>
        <v>0</v>
      </c>
      <c r="CX46" s="14"/>
      <c r="CY46" s="15">
        <f t="shared" si="100"/>
        <v>0</v>
      </c>
      <c r="CZ46" s="15">
        <f t="shared" si="101"/>
        <v>0</v>
      </c>
      <c r="DA46" s="15">
        <f t="shared" si="102"/>
        <v>0</v>
      </c>
      <c r="DB46" s="15">
        <f t="shared" si="103"/>
        <v>0</v>
      </c>
      <c r="DC46" s="15">
        <f t="shared" si="104"/>
        <v>0</v>
      </c>
      <c r="DD46" s="15">
        <f t="shared" si="105"/>
        <v>0</v>
      </c>
      <c r="DE46" s="15">
        <f t="shared" si="106"/>
        <v>0</v>
      </c>
      <c r="DF46" s="15">
        <f t="shared" si="107"/>
        <v>0</v>
      </c>
    </row>
    <row r="47" spans="1:110" ht="15" customHeight="1">
      <c r="A47" s="70"/>
      <c r="B47" s="108">
        <v>44</v>
      </c>
      <c r="C47" s="53"/>
      <c r="D47" s="54"/>
      <c r="E47" s="76">
        <v>80</v>
      </c>
      <c r="F47" s="76">
        <f t="shared" si="55"/>
        <v>80</v>
      </c>
      <c r="G47" s="54"/>
      <c r="H47" s="58"/>
      <c r="I47" s="58"/>
      <c r="J47" s="58"/>
      <c r="K47" s="58"/>
      <c r="L47" s="58"/>
      <c r="M47" s="56"/>
      <c r="N47" s="50"/>
      <c r="O47" s="50"/>
      <c r="P47" s="50"/>
      <c r="Q47" s="60"/>
      <c r="R47" s="58"/>
      <c r="S47" s="58"/>
      <c r="T47" s="58"/>
      <c r="U47" s="58"/>
      <c r="V47" s="58"/>
      <c r="W47" s="59"/>
      <c r="X47" s="50"/>
      <c r="Y47" s="50"/>
      <c r="Z47" s="50"/>
      <c r="AA47" s="60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11">
        <f t="shared" si="57"/>
        <v>0</v>
      </c>
      <c r="AW47" s="44">
        <f t="shared" si="108"/>
        <v>0</v>
      </c>
      <c r="AX47" s="85"/>
      <c r="AY47" s="86"/>
      <c r="AZ47" s="87"/>
      <c r="BA47" s="26">
        <f t="shared" si="52"/>
        <v>0</v>
      </c>
      <c r="BB47" s="30">
        <f t="shared" si="53"/>
        <v>0</v>
      </c>
      <c r="BC47" s="29"/>
      <c r="BD47" s="28"/>
      <c r="BE47" s="29"/>
      <c r="BF47" s="15">
        <f t="shared" si="58"/>
        <v>0</v>
      </c>
      <c r="BG47" s="15">
        <f t="shared" si="59"/>
        <v>0</v>
      </c>
      <c r="BH47" s="15">
        <f t="shared" si="60"/>
        <v>0</v>
      </c>
      <c r="BI47" s="15">
        <f t="shared" si="61"/>
        <v>0</v>
      </c>
      <c r="BJ47" s="15">
        <f t="shared" si="62"/>
        <v>0</v>
      </c>
      <c r="BK47" s="15">
        <f t="shared" si="63"/>
        <v>0</v>
      </c>
      <c r="BL47" s="15">
        <f t="shared" si="64"/>
        <v>0</v>
      </c>
      <c r="BM47" s="15">
        <f t="shared" si="65"/>
        <v>0</v>
      </c>
      <c r="BN47" s="15">
        <f t="shared" si="66"/>
        <v>0</v>
      </c>
      <c r="BO47" s="15">
        <f t="shared" si="67"/>
        <v>0</v>
      </c>
      <c r="BP47" s="15">
        <f t="shared" si="68"/>
        <v>0</v>
      </c>
      <c r="BQ47" s="15">
        <f t="shared" si="69"/>
        <v>0</v>
      </c>
      <c r="BR47" s="15">
        <f t="shared" si="70"/>
        <v>0</v>
      </c>
      <c r="BS47" s="15">
        <f t="shared" si="71"/>
        <v>0</v>
      </c>
      <c r="BT47" s="15">
        <f t="shared" si="72"/>
        <v>0</v>
      </c>
      <c r="BU47" s="15">
        <f t="shared" si="73"/>
        <v>0</v>
      </c>
      <c r="BV47" s="15">
        <f t="shared" si="74"/>
        <v>0</v>
      </c>
      <c r="BW47" s="13"/>
      <c r="BX47" s="15">
        <f t="shared" si="75"/>
        <v>0</v>
      </c>
      <c r="BY47" s="15">
        <f t="shared" si="76"/>
        <v>0</v>
      </c>
      <c r="BZ47" s="15">
        <f t="shared" si="77"/>
        <v>0</v>
      </c>
      <c r="CA47" s="15">
        <f t="shared" si="78"/>
        <v>0</v>
      </c>
      <c r="CB47" s="15">
        <f t="shared" si="79"/>
        <v>0</v>
      </c>
      <c r="CC47" s="15">
        <f t="shared" si="80"/>
        <v>0</v>
      </c>
      <c r="CD47" s="15">
        <f t="shared" si="81"/>
        <v>0</v>
      </c>
      <c r="CE47" s="15">
        <f t="shared" si="82"/>
        <v>0</v>
      </c>
      <c r="CF47" s="15">
        <f t="shared" si="83"/>
        <v>0</v>
      </c>
      <c r="CG47" s="13"/>
      <c r="CH47" s="16">
        <f t="shared" si="84"/>
        <v>0</v>
      </c>
      <c r="CI47" s="16">
        <f t="shared" si="85"/>
        <v>0</v>
      </c>
      <c r="CJ47" s="16">
        <f t="shared" si="86"/>
        <v>0</v>
      </c>
      <c r="CK47" s="16">
        <f t="shared" si="87"/>
        <v>0</v>
      </c>
      <c r="CL47" s="16">
        <f t="shared" si="88"/>
        <v>0</v>
      </c>
      <c r="CM47" s="16">
        <f t="shared" si="89"/>
        <v>0</v>
      </c>
      <c r="CN47" s="16">
        <f t="shared" si="90"/>
        <v>0</v>
      </c>
      <c r="CO47" s="16">
        <f t="shared" si="91"/>
        <v>0</v>
      </c>
      <c r="CP47" s="16">
        <f t="shared" si="92"/>
        <v>0</v>
      </c>
      <c r="CQ47" s="16">
        <f t="shared" si="93"/>
        <v>0</v>
      </c>
      <c r="CR47" s="16">
        <f t="shared" si="94"/>
        <v>0</v>
      </c>
      <c r="CS47" s="16">
        <f t="shared" si="95"/>
        <v>0</v>
      </c>
      <c r="CT47" s="16">
        <f t="shared" si="96"/>
        <v>0</v>
      </c>
      <c r="CU47" s="16">
        <f t="shared" si="97"/>
        <v>0</v>
      </c>
      <c r="CV47" s="16">
        <f t="shared" si="98"/>
        <v>0</v>
      </c>
      <c r="CW47" s="16">
        <f t="shared" si="99"/>
        <v>0</v>
      </c>
      <c r="CX47" s="14"/>
      <c r="CY47" s="15">
        <f t="shared" si="100"/>
        <v>0</v>
      </c>
      <c r="CZ47" s="15">
        <f t="shared" si="101"/>
        <v>0</v>
      </c>
      <c r="DA47" s="15">
        <f t="shared" si="102"/>
        <v>0</v>
      </c>
      <c r="DB47" s="15">
        <f t="shared" si="103"/>
        <v>0</v>
      </c>
      <c r="DC47" s="15">
        <f t="shared" si="104"/>
        <v>0</v>
      </c>
      <c r="DD47" s="15">
        <f t="shared" si="105"/>
        <v>0</v>
      </c>
      <c r="DE47" s="15">
        <f t="shared" si="106"/>
        <v>0</v>
      </c>
      <c r="DF47" s="15">
        <f t="shared" si="107"/>
        <v>0</v>
      </c>
    </row>
    <row r="48" spans="1:110" ht="15" customHeight="1">
      <c r="A48" s="70"/>
      <c r="B48" s="108">
        <v>45</v>
      </c>
      <c r="C48" s="53"/>
      <c r="D48" s="54"/>
      <c r="E48" s="76">
        <v>80</v>
      </c>
      <c r="F48" s="76">
        <f t="shared" si="55"/>
        <v>80</v>
      </c>
      <c r="G48" s="54"/>
      <c r="H48" s="58"/>
      <c r="I48" s="58"/>
      <c r="J48" s="58"/>
      <c r="K48" s="58"/>
      <c r="L48" s="58"/>
      <c r="M48" s="56"/>
      <c r="N48" s="50"/>
      <c r="O48" s="50"/>
      <c r="P48" s="50"/>
      <c r="Q48" s="60"/>
      <c r="R48" s="58"/>
      <c r="S48" s="58"/>
      <c r="T48" s="58"/>
      <c r="U48" s="58"/>
      <c r="V48" s="58"/>
      <c r="W48" s="59"/>
      <c r="X48" s="50"/>
      <c r="Y48" s="50"/>
      <c r="Z48" s="50"/>
      <c r="AA48" s="60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11">
        <f t="shared" si="57"/>
        <v>0</v>
      </c>
      <c r="AW48" s="44">
        <f t="shared" si="108"/>
        <v>0</v>
      </c>
      <c r="AX48" s="88"/>
      <c r="AY48" s="51"/>
      <c r="AZ48" s="89"/>
      <c r="BA48" s="26">
        <f t="shared" si="52"/>
        <v>0</v>
      </c>
      <c r="BB48" s="30">
        <f t="shared" si="53"/>
        <v>0</v>
      </c>
      <c r="BC48" s="28"/>
      <c r="BD48" s="29"/>
      <c r="BE48" s="28"/>
      <c r="BF48" s="15">
        <f t="shared" si="58"/>
        <v>0</v>
      </c>
      <c r="BG48" s="15">
        <f t="shared" si="59"/>
        <v>0</v>
      </c>
      <c r="BH48" s="15">
        <f t="shared" si="60"/>
        <v>0</v>
      </c>
      <c r="BI48" s="15">
        <f t="shared" si="61"/>
        <v>0</v>
      </c>
      <c r="BJ48" s="15">
        <f t="shared" si="62"/>
        <v>0</v>
      </c>
      <c r="BK48" s="15">
        <f t="shared" si="63"/>
        <v>0</v>
      </c>
      <c r="BL48" s="15">
        <f t="shared" si="64"/>
        <v>0</v>
      </c>
      <c r="BM48" s="15">
        <f t="shared" si="65"/>
        <v>0</v>
      </c>
      <c r="BN48" s="15">
        <f t="shared" si="66"/>
        <v>0</v>
      </c>
      <c r="BO48" s="15">
        <f t="shared" si="67"/>
        <v>0</v>
      </c>
      <c r="BP48" s="15">
        <f t="shared" si="68"/>
        <v>0</v>
      </c>
      <c r="BQ48" s="15">
        <f t="shared" si="69"/>
        <v>0</v>
      </c>
      <c r="BR48" s="15">
        <f t="shared" si="70"/>
        <v>0</v>
      </c>
      <c r="BS48" s="15">
        <f t="shared" si="71"/>
        <v>0</v>
      </c>
      <c r="BT48" s="15">
        <f t="shared" si="72"/>
        <v>0</v>
      </c>
      <c r="BU48" s="15">
        <f t="shared" si="73"/>
        <v>0</v>
      </c>
      <c r="BV48" s="15">
        <f t="shared" si="74"/>
        <v>0</v>
      </c>
      <c r="BW48" s="13"/>
      <c r="BX48" s="15">
        <f t="shared" si="75"/>
        <v>0</v>
      </c>
      <c r="BY48" s="15">
        <f t="shared" si="76"/>
        <v>0</v>
      </c>
      <c r="BZ48" s="15">
        <f t="shared" si="77"/>
        <v>0</v>
      </c>
      <c r="CA48" s="15">
        <f t="shared" si="78"/>
        <v>0</v>
      </c>
      <c r="CB48" s="15">
        <f t="shared" si="79"/>
        <v>0</v>
      </c>
      <c r="CC48" s="15">
        <f t="shared" si="80"/>
        <v>0</v>
      </c>
      <c r="CD48" s="15">
        <f t="shared" si="81"/>
        <v>0</v>
      </c>
      <c r="CE48" s="15">
        <f t="shared" si="82"/>
        <v>0</v>
      </c>
      <c r="CF48" s="15">
        <f t="shared" si="83"/>
        <v>0</v>
      </c>
      <c r="CG48" s="13"/>
      <c r="CH48" s="16">
        <f t="shared" si="84"/>
        <v>0</v>
      </c>
      <c r="CI48" s="16">
        <f t="shared" si="85"/>
        <v>0</v>
      </c>
      <c r="CJ48" s="16">
        <f t="shared" si="86"/>
        <v>0</v>
      </c>
      <c r="CK48" s="16">
        <f t="shared" si="87"/>
        <v>0</v>
      </c>
      <c r="CL48" s="16">
        <f t="shared" si="88"/>
        <v>0</v>
      </c>
      <c r="CM48" s="16">
        <f t="shared" si="89"/>
        <v>0</v>
      </c>
      <c r="CN48" s="16">
        <f t="shared" si="90"/>
        <v>0</v>
      </c>
      <c r="CO48" s="16">
        <f t="shared" si="91"/>
        <v>0</v>
      </c>
      <c r="CP48" s="16">
        <f t="shared" si="92"/>
        <v>0</v>
      </c>
      <c r="CQ48" s="16">
        <f t="shared" si="93"/>
        <v>0</v>
      </c>
      <c r="CR48" s="16">
        <f t="shared" si="94"/>
        <v>0</v>
      </c>
      <c r="CS48" s="16">
        <f t="shared" si="95"/>
        <v>0</v>
      </c>
      <c r="CT48" s="16">
        <f t="shared" si="96"/>
        <v>0</v>
      </c>
      <c r="CU48" s="16">
        <f t="shared" si="97"/>
        <v>0</v>
      </c>
      <c r="CV48" s="16">
        <f t="shared" si="98"/>
        <v>0</v>
      </c>
      <c r="CW48" s="16">
        <f t="shared" si="99"/>
        <v>0</v>
      </c>
      <c r="CX48" s="14"/>
      <c r="CY48" s="15">
        <f t="shared" si="100"/>
        <v>0</v>
      </c>
      <c r="CZ48" s="15">
        <f t="shared" si="101"/>
        <v>0</v>
      </c>
      <c r="DA48" s="15">
        <f t="shared" si="102"/>
        <v>0</v>
      </c>
      <c r="DB48" s="15">
        <f t="shared" si="103"/>
        <v>0</v>
      </c>
      <c r="DC48" s="15">
        <f t="shared" si="104"/>
        <v>0</v>
      </c>
      <c r="DD48" s="15">
        <f t="shared" si="105"/>
        <v>0</v>
      </c>
      <c r="DE48" s="15">
        <f t="shared" si="106"/>
        <v>0</v>
      </c>
      <c r="DF48" s="15">
        <f t="shared" si="107"/>
        <v>0</v>
      </c>
    </row>
    <row r="49" spans="1:110" ht="15" customHeight="1">
      <c r="A49" s="70"/>
      <c r="B49" s="108">
        <v>46</v>
      </c>
      <c r="C49" s="53"/>
      <c r="D49" s="54"/>
      <c r="E49" s="76">
        <v>80</v>
      </c>
      <c r="F49" s="76">
        <f t="shared" si="55"/>
        <v>80</v>
      </c>
      <c r="G49" s="54"/>
      <c r="H49" s="58"/>
      <c r="I49" s="58"/>
      <c r="J49" s="58"/>
      <c r="K49" s="58"/>
      <c r="L49" s="58"/>
      <c r="M49" s="56"/>
      <c r="N49" s="50"/>
      <c r="O49" s="50"/>
      <c r="P49" s="50"/>
      <c r="Q49" s="60"/>
      <c r="R49" s="58"/>
      <c r="S49" s="58"/>
      <c r="T49" s="58"/>
      <c r="U49" s="58"/>
      <c r="V49" s="58"/>
      <c r="W49" s="59"/>
      <c r="X49" s="50"/>
      <c r="Y49" s="50"/>
      <c r="Z49" s="50"/>
      <c r="AA49" s="60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11">
        <f t="shared" si="57"/>
        <v>0</v>
      </c>
      <c r="AW49" s="44">
        <f t="shared" si="108"/>
        <v>0</v>
      </c>
      <c r="AX49" s="85"/>
      <c r="AY49" s="86"/>
      <c r="AZ49" s="87"/>
      <c r="BA49" s="26">
        <f t="shared" si="52"/>
        <v>0</v>
      </c>
      <c r="BB49" s="30">
        <f t="shared" si="53"/>
        <v>0</v>
      </c>
      <c r="BC49" s="29"/>
      <c r="BD49" s="28"/>
      <c r="BE49" s="29"/>
      <c r="BF49" s="15">
        <f t="shared" si="58"/>
        <v>0</v>
      </c>
      <c r="BG49" s="15">
        <f t="shared" si="59"/>
        <v>0</v>
      </c>
      <c r="BH49" s="15">
        <f t="shared" si="60"/>
        <v>0</v>
      </c>
      <c r="BI49" s="15">
        <f t="shared" si="61"/>
        <v>0</v>
      </c>
      <c r="BJ49" s="15">
        <f t="shared" si="62"/>
        <v>0</v>
      </c>
      <c r="BK49" s="15">
        <f t="shared" si="63"/>
        <v>0</v>
      </c>
      <c r="BL49" s="15">
        <f t="shared" si="64"/>
        <v>0</v>
      </c>
      <c r="BM49" s="15">
        <f t="shared" si="65"/>
        <v>0</v>
      </c>
      <c r="BN49" s="15">
        <f t="shared" si="66"/>
        <v>0</v>
      </c>
      <c r="BO49" s="15">
        <f t="shared" si="67"/>
        <v>0</v>
      </c>
      <c r="BP49" s="15">
        <f t="shared" si="68"/>
        <v>0</v>
      </c>
      <c r="BQ49" s="15">
        <f t="shared" si="69"/>
        <v>0</v>
      </c>
      <c r="BR49" s="15">
        <f t="shared" si="70"/>
        <v>0</v>
      </c>
      <c r="BS49" s="15">
        <f t="shared" si="71"/>
        <v>0</v>
      </c>
      <c r="BT49" s="15">
        <f t="shared" si="72"/>
        <v>0</v>
      </c>
      <c r="BU49" s="15">
        <f t="shared" si="73"/>
        <v>0</v>
      </c>
      <c r="BV49" s="15">
        <f t="shared" si="74"/>
        <v>0</v>
      </c>
      <c r="BW49" s="13"/>
      <c r="BX49" s="15">
        <f t="shared" si="75"/>
        <v>0</v>
      </c>
      <c r="BY49" s="15">
        <f t="shared" si="76"/>
        <v>0</v>
      </c>
      <c r="BZ49" s="15">
        <f t="shared" si="77"/>
        <v>0</v>
      </c>
      <c r="CA49" s="15">
        <f t="shared" si="78"/>
        <v>0</v>
      </c>
      <c r="CB49" s="15">
        <f t="shared" si="79"/>
        <v>0</v>
      </c>
      <c r="CC49" s="15">
        <f t="shared" si="80"/>
        <v>0</v>
      </c>
      <c r="CD49" s="15">
        <f t="shared" si="81"/>
        <v>0</v>
      </c>
      <c r="CE49" s="15">
        <f t="shared" si="82"/>
        <v>0</v>
      </c>
      <c r="CF49" s="15">
        <f t="shared" si="83"/>
        <v>0</v>
      </c>
      <c r="CG49" s="13"/>
      <c r="CH49" s="16">
        <f t="shared" si="84"/>
        <v>0</v>
      </c>
      <c r="CI49" s="16">
        <f t="shared" si="85"/>
        <v>0</v>
      </c>
      <c r="CJ49" s="16">
        <f t="shared" si="86"/>
        <v>0</v>
      </c>
      <c r="CK49" s="16">
        <f t="shared" si="87"/>
        <v>0</v>
      </c>
      <c r="CL49" s="16">
        <f t="shared" si="88"/>
        <v>0</v>
      </c>
      <c r="CM49" s="16">
        <f t="shared" si="89"/>
        <v>0</v>
      </c>
      <c r="CN49" s="16">
        <f t="shared" si="90"/>
        <v>0</v>
      </c>
      <c r="CO49" s="16">
        <f t="shared" si="91"/>
        <v>0</v>
      </c>
      <c r="CP49" s="16">
        <f t="shared" si="92"/>
        <v>0</v>
      </c>
      <c r="CQ49" s="16">
        <f t="shared" si="93"/>
        <v>0</v>
      </c>
      <c r="CR49" s="16">
        <f t="shared" si="94"/>
        <v>0</v>
      </c>
      <c r="CS49" s="16">
        <f t="shared" si="95"/>
        <v>0</v>
      </c>
      <c r="CT49" s="16">
        <f t="shared" si="96"/>
        <v>0</v>
      </c>
      <c r="CU49" s="16">
        <f t="shared" si="97"/>
        <v>0</v>
      </c>
      <c r="CV49" s="16">
        <f t="shared" si="98"/>
        <v>0</v>
      </c>
      <c r="CW49" s="16">
        <f t="shared" si="99"/>
        <v>0</v>
      </c>
      <c r="CX49" s="14"/>
      <c r="CY49" s="15">
        <f t="shared" si="100"/>
        <v>0</v>
      </c>
      <c r="CZ49" s="15">
        <f t="shared" si="101"/>
        <v>0</v>
      </c>
      <c r="DA49" s="15">
        <f t="shared" si="102"/>
        <v>0</v>
      </c>
      <c r="DB49" s="15">
        <f t="shared" si="103"/>
        <v>0</v>
      </c>
      <c r="DC49" s="15">
        <f t="shared" si="104"/>
        <v>0</v>
      </c>
      <c r="DD49" s="15">
        <f t="shared" si="105"/>
        <v>0</v>
      </c>
      <c r="DE49" s="15">
        <f t="shared" si="106"/>
        <v>0</v>
      </c>
      <c r="DF49" s="15">
        <f t="shared" si="107"/>
        <v>0</v>
      </c>
    </row>
    <row r="50" spans="1:110" ht="15" customHeight="1">
      <c r="A50" s="70"/>
      <c r="B50" s="108">
        <v>47</v>
      </c>
      <c r="C50" s="53"/>
      <c r="D50" s="54"/>
      <c r="E50" s="76">
        <v>80</v>
      </c>
      <c r="F50" s="76">
        <f t="shared" si="55"/>
        <v>80</v>
      </c>
      <c r="G50" s="54"/>
      <c r="H50" s="58"/>
      <c r="I50" s="58"/>
      <c r="J50" s="58"/>
      <c r="K50" s="58"/>
      <c r="L50" s="58"/>
      <c r="M50" s="56"/>
      <c r="N50" s="50"/>
      <c r="O50" s="50"/>
      <c r="P50" s="50"/>
      <c r="Q50" s="60"/>
      <c r="R50" s="58"/>
      <c r="S50" s="58"/>
      <c r="T50" s="58"/>
      <c r="U50" s="58"/>
      <c r="V50" s="58"/>
      <c r="W50" s="59"/>
      <c r="X50" s="50"/>
      <c r="Y50" s="50"/>
      <c r="Z50" s="50"/>
      <c r="AA50" s="60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11">
        <f t="shared" si="57"/>
        <v>0</v>
      </c>
      <c r="AW50" s="44">
        <f t="shared" si="108"/>
        <v>0</v>
      </c>
      <c r="AX50" s="88"/>
      <c r="AY50" s="51"/>
      <c r="AZ50" s="89"/>
      <c r="BA50" s="26">
        <f t="shared" si="52"/>
        <v>0</v>
      </c>
      <c r="BB50" s="30">
        <f t="shared" si="53"/>
        <v>0</v>
      </c>
      <c r="BC50" s="28"/>
      <c r="BD50" s="29"/>
      <c r="BE50" s="28"/>
      <c r="BF50" s="15">
        <f t="shared" si="58"/>
        <v>0</v>
      </c>
      <c r="BG50" s="15">
        <f t="shared" si="59"/>
        <v>0</v>
      </c>
      <c r="BH50" s="15">
        <f t="shared" si="60"/>
        <v>0</v>
      </c>
      <c r="BI50" s="15">
        <f t="shared" si="61"/>
        <v>0</v>
      </c>
      <c r="BJ50" s="15">
        <f t="shared" si="62"/>
        <v>0</v>
      </c>
      <c r="BK50" s="15">
        <f t="shared" si="63"/>
        <v>0</v>
      </c>
      <c r="BL50" s="15">
        <f t="shared" si="64"/>
        <v>0</v>
      </c>
      <c r="BM50" s="15">
        <f t="shared" si="65"/>
        <v>0</v>
      </c>
      <c r="BN50" s="15">
        <f t="shared" si="66"/>
        <v>0</v>
      </c>
      <c r="BO50" s="15">
        <f t="shared" si="67"/>
        <v>0</v>
      </c>
      <c r="BP50" s="15">
        <f t="shared" si="68"/>
        <v>0</v>
      </c>
      <c r="BQ50" s="15">
        <f t="shared" si="69"/>
        <v>0</v>
      </c>
      <c r="BR50" s="15">
        <f t="shared" si="70"/>
        <v>0</v>
      </c>
      <c r="BS50" s="15">
        <f t="shared" si="71"/>
        <v>0</v>
      </c>
      <c r="BT50" s="15">
        <f t="shared" si="72"/>
        <v>0</v>
      </c>
      <c r="BU50" s="15">
        <f t="shared" si="73"/>
        <v>0</v>
      </c>
      <c r="BV50" s="15">
        <f t="shared" si="74"/>
        <v>0</v>
      </c>
      <c r="BW50" s="13"/>
      <c r="BX50" s="15">
        <f t="shared" si="75"/>
        <v>0</v>
      </c>
      <c r="BY50" s="15">
        <f t="shared" si="76"/>
        <v>0</v>
      </c>
      <c r="BZ50" s="15">
        <f t="shared" si="77"/>
        <v>0</v>
      </c>
      <c r="CA50" s="15">
        <f t="shared" si="78"/>
        <v>0</v>
      </c>
      <c r="CB50" s="15">
        <f t="shared" si="79"/>
        <v>0</v>
      </c>
      <c r="CC50" s="15">
        <f t="shared" si="80"/>
        <v>0</v>
      </c>
      <c r="CD50" s="15">
        <f t="shared" si="81"/>
        <v>0</v>
      </c>
      <c r="CE50" s="15">
        <f t="shared" si="82"/>
        <v>0</v>
      </c>
      <c r="CF50" s="15">
        <f t="shared" si="83"/>
        <v>0</v>
      </c>
      <c r="CG50" s="13"/>
      <c r="CH50" s="16">
        <f t="shared" si="84"/>
        <v>0</v>
      </c>
      <c r="CI50" s="16">
        <f t="shared" si="85"/>
        <v>0</v>
      </c>
      <c r="CJ50" s="16">
        <f t="shared" si="86"/>
        <v>0</v>
      </c>
      <c r="CK50" s="16">
        <f t="shared" si="87"/>
        <v>0</v>
      </c>
      <c r="CL50" s="16">
        <f t="shared" si="88"/>
        <v>0</v>
      </c>
      <c r="CM50" s="16">
        <f t="shared" si="89"/>
        <v>0</v>
      </c>
      <c r="CN50" s="16">
        <f t="shared" si="90"/>
        <v>0</v>
      </c>
      <c r="CO50" s="16">
        <f t="shared" si="91"/>
        <v>0</v>
      </c>
      <c r="CP50" s="16">
        <f t="shared" si="92"/>
        <v>0</v>
      </c>
      <c r="CQ50" s="16">
        <f t="shared" si="93"/>
        <v>0</v>
      </c>
      <c r="CR50" s="16">
        <f t="shared" si="94"/>
        <v>0</v>
      </c>
      <c r="CS50" s="16">
        <f t="shared" si="95"/>
        <v>0</v>
      </c>
      <c r="CT50" s="16">
        <f t="shared" si="96"/>
        <v>0</v>
      </c>
      <c r="CU50" s="16">
        <f t="shared" si="97"/>
        <v>0</v>
      </c>
      <c r="CV50" s="16">
        <f t="shared" si="98"/>
        <v>0</v>
      </c>
      <c r="CW50" s="16">
        <f t="shared" si="99"/>
        <v>0</v>
      </c>
      <c r="CX50" s="14"/>
      <c r="CY50" s="15">
        <f t="shared" si="100"/>
        <v>0</v>
      </c>
      <c r="CZ50" s="15">
        <f t="shared" si="101"/>
        <v>0</v>
      </c>
      <c r="DA50" s="15">
        <f t="shared" si="102"/>
        <v>0</v>
      </c>
      <c r="DB50" s="15">
        <f t="shared" si="103"/>
        <v>0</v>
      </c>
      <c r="DC50" s="15">
        <f t="shared" si="104"/>
        <v>0</v>
      </c>
      <c r="DD50" s="15">
        <f t="shared" si="105"/>
        <v>0</v>
      </c>
      <c r="DE50" s="15">
        <f t="shared" si="106"/>
        <v>0</v>
      </c>
      <c r="DF50" s="15">
        <f t="shared" si="107"/>
        <v>0</v>
      </c>
    </row>
    <row r="51" spans="1:110" ht="15" customHeight="1">
      <c r="A51" s="70"/>
      <c r="B51" s="102">
        <v>48</v>
      </c>
      <c r="C51" s="53"/>
      <c r="D51" s="54"/>
      <c r="E51" s="76">
        <v>80</v>
      </c>
      <c r="F51" s="76">
        <f t="shared" si="55"/>
        <v>80</v>
      </c>
      <c r="G51" s="54"/>
      <c r="H51" s="58"/>
      <c r="I51" s="58"/>
      <c r="J51" s="58"/>
      <c r="K51" s="58"/>
      <c r="L51" s="58"/>
      <c r="M51" s="56"/>
      <c r="N51" s="50"/>
      <c r="O51" s="50"/>
      <c r="P51" s="50"/>
      <c r="Q51" s="60"/>
      <c r="R51" s="58"/>
      <c r="S51" s="58"/>
      <c r="T51" s="58"/>
      <c r="U51" s="58"/>
      <c r="V51" s="58"/>
      <c r="W51" s="59"/>
      <c r="X51" s="50"/>
      <c r="Y51" s="50"/>
      <c r="Z51" s="50"/>
      <c r="AA51" s="60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11">
        <f t="shared" si="57"/>
        <v>0</v>
      </c>
      <c r="AW51" s="44">
        <f t="shared" si="108"/>
        <v>0</v>
      </c>
      <c r="AX51" s="85"/>
      <c r="AY51" s="86"/>
      <c r="AZ51" s="87"/>
      <c r="BA51" s="26">
        <f t="shared" si="52"/>
        <v>0</v>
      </c>
      <c r="BB51" s="30">
        <f t="shared" si="53"/>
        <v>0</v>
      </c>
      <c r="BC51" s="29"/>
      <c r="BD51" s="28"/>
      <c r="BE51" s="29"/>
      <c r="BF51" s="15">
        <f t="shared" si="58"/>
        <v>0</v>
      </c>
      <c r="BG51" s="15">
        <f t="shared" si="59"/>
        <v>0</v>
      </c>
      <c r="BH51" s="15">
        <f t="shared" si="60"/>
        <v>0</v>
      </c>
      <c r="BI51" s="15">
        <f t="shared" si="61"/>
        <v>0</v>
      </c>
      <c r="BJ51" s="15">
        <f t="shared" si="62"/>
        <v>0</v>
      </c>
      <c r="BK51" s="15">
        <f t="shared" si="63"/>
        <v>0</v>
      </c>
      <c r="BL51" s="15">
        <f t="shared" si="64"/>
        <v>0</v>
      </c>
      <c r="BM51" s="15">
        <f t="shared" si="65"/>
        <v>0</v>
      </c>
      <c r="BN51" s="15">
        <f t="shared" si="66"/>
        <v>0</v>
      </c>
      <c r="BO51" s="15">
        <f t="shared" si="67"/>
        <v>0</v>
      </c>
      <c r="BP51" s="15">
        <f t="shared" si="68"/>
        <v>0</v>
      </c>
      <c r="BQ51" s="15">
        <f t="shared" si="69"/>
        <v>0</v>
      </c>
      <c r="BR51" s="15">
        <f t="shared" si="70"/>
        <v>0</v>
      </c>
      <c r="BS51" s="15">
        <f t="shared" si="71"/>
        <v>0</v>
      </c>
      <c r="BT51" s="15">
        <f t="shared" si="72"/>
        <v>0</v>
      </c>
      <c r="BU51" s="15">
        <f t="shared" si="73"/>
        <v>0</v>
      </c>
      <c r="BV51" s="15">
        <f t="shared" si="74"/>
        <v>0</v>
      </c>
      <c r="BW51" s="13"/>
      <c r="BX51" s="15">
        <f t="shared" si="75"/>
        <v>0</v>
      </c>
      <c r="BY51" s="15">
        <f t="shared" si="76"/>
        <v>0</v>
      </c>
      <c r="BZ51" s="15">
        <f t="shared" si="77"/>
        <v>0</v>
      </c>
      <c r="CA51" s="15">
        <f t="shared" si="78"/>
        <v>0</v>
      </c>
      <c r="CB51" s="15">
        <f t="shared" si="79"/>
        <v>0</v>
      </c>
      <c r="CC51" s="15">
        <f t="shared" si="80"/>
        <v>0</v>
      </c>
      <c r="CD51" s="15">
        <f t="shared" si="81"/>
        <v>0</v>
      </c>
      <c r="CE51" s="15">
        <f t="shared" si="82"/>
        <v>0</v>
      </c>
      <c r="CF51" s="15">
        <f t="shared" si="83"/>
        <v>0</v>
      </c>
      <c r="CG51" s="13"/>
      <c r="CH51" s="16">
        <f t="shared" si="84"/>
        <v>0</v>
      </c>
      <c r="CI51" s="16">
        <f t="shared" si="85"/>
        <v>0</v>
      </c>
      <c r="CJ51" s="16">
        <f t="shared" si="86"/>
        <v>0</v>
      </c>
      <c r="CK51" s="16">
        <f t="shared" si="87"/>
        <v>0</v>
      </c>
      <c r="CL51" s="16">
        <f t="shared" si="88"/>
        <v>0</v>
      </c>
      <c r="CM51" s="16">
        <f t="shared" si="89"/>
        <v>0</v>
      </c>
      <c r="CN51" s="16">
        <f t="shared" si="90"/>
        <v>0</v>
      </c>
      <c r="CO51" s="16">
        <f t="shared" si="91"/>
        <v>0</v>
      </c>
      <c r="CP51" s="16">
        <f t="shared" si="92"/>
        <v>0</v>
      </c>
      <c r="CQ51" s="16">
        <f t="shared" si="93"/>
        <v>0</v>
      </c>
      <c r="CR51" s="16">
        <f t="shared" si="94"/>
        <v>0</v>
      </c>
      <c r="CS51" s="16">
        <f t="shared" si="95"/>
        <v>0</v>
      </c>
      <c r="CT51" s="16">
        <f t="shared" si="96"/>
        <v>0</v>
      </c>
      <c r="CU51" s="16">
        <f t="shared" si="97"/>
        <v>0</v>
      </c>
      <c r="CV51" s="16">
        <f t="shared" si="98"/>
        <v>0</v>
      </c>
      <c r="CW51" s="16">
        <f t="shared" si="99"/>
        <v>0</v>
      </c>
      <c r="CX51" s="14"/>
      <c r="CY51" s="15">
        <f t="shared" si="100"/>
        <v>0</v>
      </c>
      <c r="CZ51" s="15">
        <f t="shared" si="101"/>
        <v>0</v>
      </c>
      <c r="DA51" s="15">
        <f t="shared" si="102"/>
        <v>0</v>
      </c>
      <c r="DB51" s="15">
        <f t="shared" si="103"/>
        <v>0</v>
      </c>
      <c r="DC51" s="15">
        <f t="shared" si="104"/>
        <v>0</v>
      </c>
      <c r="DD51" s="15">
        <f t="shared" si="105"/>
        <v>0</v>
      </c>
      <c r="DE51" s="15">
        <f t="shared" si="106"/>
        <v>0</v>
      </c>
      <c r="DF51" s="15">
        <f t="shared" si="107"/>
        <v>0</v>
      </c>
    </row>
    <row r="52" spans="1:110" ht="15" customHeight="1">
      <c r="A52" s="70"/>
      <c r="B52" s="108">
        <v>49</v>
      </c>
      <c r="C52" s="53"/>
      <c r="D52" s="54"/>
      <c r="E52" s="76">
        <v>80</v>
      </c>
      <c r="F52" s="76">
        <f t="shared" si="55"/>
        <v>80</v>
      </c>
      <c r="G52" s="54"/>
      <c r="H52" s="58"/>
      <c r="I52" s="58"/>
      <c r="J52" s="58"/>
      <c r="K52" s="58"/>
      <c r="L52" s="58"/>
      <c r="M52" s="56"/>
      <c r="N52" s="50"/>
      <c r="O52" s="50"/>
      <c r="P52" s="50"/>
      <c r="Q52" s="60"/>
      <c r="R52" s="58"/>
      <c r="S52" s="58"/>
      <c r="T52" s="58"/>
      <c r="U52" s="58"/>
      <c r="V52" s="58"/>
      <c r="W52" s="59"/>
      <c r="X52" s="50"/>
      <c r="Y52" s="50"/>
      <c r="Z52" s="50"/>
      <c r="AA52" s="60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11">
        <f t="shared" si="57"/>
        <v>0</v>
      </c>
      <c r="AW52" s="44">
        <f t="shared" si="108"/>
        <v>0</v>
      </c>
      <c r="AX52" s="88"/>
      <c r="AY52" s="51"/>
      <c r="AZ52" s="89"/>
      <c r="BA52" s="26">
        <f t="shared" si="52"/>
        <v>0</v>
      </c>
      <c r="BB52" s="30">
        <f t="shared" si="53"/>
        <v>0</v>
      </c>
      <c r="BC52" s="28"/>
      <c r="BD52" s="29"/>
      <c r="BE52" s="28"/>
      <c r="BF52" s="15">
        <f t="shared" si="58"/>
        <v>0</v>
      </c>
      <c r="BG52" s="15">
        <f t="shared" si="59"/>
        <v>0</v>
      </c>
      <c r="BH52" s="15">
        <f t="shared" si="60"/>
        <v>0</v>
      </c>
      <c r="BI52" s="15">
        <f t="shared" si="61"/>
        <v>0</v>
      </c>
      <c r="BJ52" s="15">
        <f t="shared" si="62"/>
        <v>0</v>
      </c>
      <c r="BK52" s="15">
        <f t="shared" si="63"/>
        <v>0</v>
      </c>
      <c r="BL52" s="15">
        <f t="shared" si="64"/>
        <v>0</v>
      </c>
      <c r="BM52" s="15">
        <f t="shared" si="65"/>
        <v>0</v>
      </c>
      <c r="BN52" s="15">
        <f t="shared" si="66"/>
        <v>0</v>
      </c>
      <c r="BO52" s="15">
        <f t="shared" si="67"/>
        <v>0</v>
      </c>
      <c r="BP52" s="15">
        <f t="shared" si="68"/>
        <v>0</v>
      </c>
      <c r="BQ52" s="15">
        <f t="shared" si="69"/>
        <v>0</v>
      </c>
      <c r="BR52" s="15">
        <f t="shared" si="70"/>
        <v>0</v>
      </c>
      <c r="BS52" s="15">
        <f t="shared" si="71"/>
        <v>0</v>
      </c>
      <c r="BT52" s="15">
        <f t="shared" si="72"/>
        <v>0</v>
      </c>
      <c r="BU52" s="15">
        <f t="shared" si="73"/>
        <v>0</v>
      </c>
      <c r="BV52" s="15">
        <f t="shared" si="74"/>
        <v>0</v>
      </c>
      <c r="BW52" s="13"/>
      <c r="BX52" s="15">
        <f t="shared" si="75"/>
        <v>0</v>
      </c>
      <c r="BY52" s="15">
        <f t="shared" si="76"/>
        <v>0</v>
      </c>
      <c r="BZ52" s="15">
        <f t="shared" si="77"/>
        <v>0</v>
      </c>
      <c r="CA52" s="15">
        <f t="shared" si="78"/>
        <v>0</v>
      </c>
      <c r="CB52" s="15">
        <f t="shared" si="79"/>
        <v>0</v>
      </c>
      <c r="CC52" s="15">
        <f t="shared" si="80"/>
        <v>0</v>
      </c>
      <c r="CD52" s="15">
        <f t="shared" si="81"/>
        <v>0</v>
      </c>
      <c r="CE52" s="15">
        <f t="shared" si="82"/>
        <v>0</v>
      </c>
      <c r="CF52" s="15">
        <f t="shared" si="83"/>
        <v>0</v>
      </c>
      <c r="CG52" s="13"/>
      <c r="CH52" s="16">
        <f t="shared" si="84"/>
        <v>0</v>
      </c>
      <c r="CI52" s="16">
        <f t="shared" si="85"/>
        <v>0</v>
      </c>
      <c r="CJ52" s="16">
        <f t="shared" si="86"/>
        <v>0</v>
      </c>
      <c r="CK52" s="16">
        <f t="shared" si="87"/>
        <v>0</v>
      </c>
      <c r="CL52" s="16">
        <f t="shared" si="88"/>
        <v>0</v>
      </c>
      <c r="CM52" s="16">
        <f t="shared" si="89"/>
        <v>0</v>
      </c>
      <c r="CN52" s="16">
        <f t="shared" si="90"/>
        <v>0</v>
      </c>
      <c r="CO52" s="16">
        <f t="shared" si="91"/>
        <v>0</v>
      </c>
      <c r="CP52" s="16">
        <f t="shared" si="92"/>
        <v>0</v>
      </c>
      <c r="CQ52" s="16">
        <f t="shared" si="93"/>
        <v>0</v>
      </c>
      <c r="CR52" s="16">
        <f t="shared" si="94"/>
        <v>0</v>
      </c>
      <c r="CS52" s="16">
        <f t="shared" si="95"/>
        <v>0</v>
      </c>
      <c r="CT52" s="16">
        <f t="shared" si="96"/>
        <v>0</v>
      </c>
      <c r="CU52" s="16">
        <f t="shared" si="97"/>
        <v>0</v>
      </c>
      <c r="CV52" s="16">
        <f t="shared" si="98"/>
        <v>0</v>
      </c>
      <c r="CW52" s="16">
        <f t="shared" si="99"/>
        <v>0</v>
      </c>
      <c r="CX52" s="14"/>
      <c r="CY52" s="15">
        <f t="shared" si="100"/>
        <v>0</v>
      </c>
      <c r="CZ52" s="15">
        <f t="shared" si="101"/>
        <v>0</v>
      </c>
      <c r="DA52" s="15">
        <f t="shared" si="102"/>
        <v>0</v>
      </c>
      <c r="DB52" s="15">
        <f t="shared" si="103"/>
        <v>0</v>
      </c>
      <c r="DC52" s="15">
        <f t="shared" si="104"/>
        <v>0</v>
      </c>
      <c r="DD52" s="15">
        <f t="shared" si="105"/>
        <v>0</v>
      </c>
      <c r="DE52" s="15">
        <f t="shared" si="106"/>
        <v>0</v>
      </c>
      <c r="DF52" s="15">
        <f t="shared" si="107"/>
        <v>0</v>
      </c>
    </row>
    <row r="53" spans="1:110" ht="15" customHeight="1">
      <c r="A53" s="70"/>
      <c r="B53" s="108">
        <v>50</v>
      </c>
      <c r="C53" s="53"/>
      <c r="D53" s="54"/>
      <c r="E53" s="76">
        <v>80</v>
      </c>
      <c r="F53" s="76">
        <f t="shared" si="55"/>
        <v>80</v>
      </c>
      <c r="G53" s="54"/>
      <c r="H53" s="58"/>
      <c r="I53" s="58"/>
      <c r="J53" s="58"/>
      <c r="K53" s="58"/>
      <c r="L53" s="58"/>
      <c r="M53" s="56"/>
      <c r="N53" s="50"/>
      <c r="O53" s="50"/>
      <c r="P53" s="50"/>
      <c r="Q53" s="60"/>
      <c r="R53" s="58"/>
      <c r="S53" s="58"/>
      <c r="T53" s="58"/>
      <c r="U53" s="58"/>
      <c r="V53" s="58"/>
      <c r="W53" s="59"/>
      <c r="X53" s="50"/>
      <c r="Y53" s="50"/>
      <c r="Z53" s="50"/>
      <c r="AA53" s="60"/>
      <c r="AB53" s="58"/>
      <c r="AC53" s="58"/>
      <c r="AD53" s="58"/>
      <c r="AE53" s="58"/>
      <c r="AF53" s="58"/>
      <c r="AG53" s="58"/>
      <c r="AH53" s="58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8"/>
      <c r="AT53" s="58"/>
      <c r="AU53" s="58"/>
      <c r="AV53" s="11">
        <f t="shared" si="57"/>
        <v>0</v>
      </c>
      <c r="AW53" s="44">
        <f t="shared" si="108"/>
        <v>0</v>
      </c>
      <c r="AX53" s="90"/>
      <c r="AY53" s="91"/>
      <c r="AZ53" s="92"/>
      <c r="BA53" s="26">
        <f t="shared" si="52"/>
        <v>0</v>
      </c>
      <c r="BB53" s="30">
        <f t="shared" si="53"/>
        <v>0</v>
      </c>
      <c r="BC53" s="29"/>
      <c r="BD53" s="28"/>
      <c r="BE53" s="29"/>
      <c r="BF53" s="15">
        <f t="shared" si="58"/>
        <v>0</v>
      </c>
      <c r="BG53" s="15">
        <f t="shared" si="59"/>
        <v>0</v>
      </c>
      <c r="BH53" s="15">
        <f t="shared" si="60"/>
        <v>0</v>
      </c>
      <c r="BI53" s="15">
        <f t="shared" si="61"/>
        <v>0</v>
      </c>
      <c r="BJ53" s="15">
        <f t="shared" si="62"/>
        <v>0</v>
      </c>
      <c r="BK53" s="15">
        <f t="shared" si="63"/>
        <v>0</v>
      </c>
      <c r="BL53" s="15">
        <f t="shared" si="64"/>
        <v>0</v>
      </c>
      <c r="BM53" s="15">
        <f t="shared" si="65"/>
        <v>0</v>
      </c>
      <c r="BN53" s="15">
        <f t="shared" si="66"/>
        <v>0</v>
      </c>
      <c r="BO53" s="15">
        <f t="shared" si="67"/>
        <v>0</v>
      </c>
      <c r="BP53" s="15">
        <f t="shared" si="68"/>
        <v>0</v>
      </c>
      <c r="BQ53" s="15">
        <f t="shared" si="69"/>
        <v>0</v>
      </c>
      <c r="BR53" s="15">
        <f t="shared" si="70"/>
        <v>0</v>
      </c>
      <c r="BS53" s="15">
        <f t="shared" si="71"/>
        <v>0</v>
      </c>
      <c r="BT53" s="15">
        <f t="shared" si="72"/>
        <v>0</v>
      </c>
      <c r="BU53" s="15">
        <f t="shared" si="73"/>
        <v>0</v>
      </c>
      <c r="BV53" s="15">
        <f t="shared" si="74"/>
        <v>0</v>
      </c>
      <c r="BW53" s="13"/>
      <c r="BX53" s="15">
        <f t="shared" si="75"/>
        <v>0</v>
      </c>
      <c r="BY53" s="15">
        <f t="shared" si="76"/>
        <v>0</v>
      </c>
      <c r="BZ53" s="15">
        <f t="shared" si="77"/>
        <v>0</v>
      </c>
      <c r="CA53" s="15">
        <f t="shared" si="78"/>
        <v>0</v>
      </c>
      <c r="CB53" s="15">
        <f t="shared" si="79"/>
        <v>0</v>
      </c>
      <c r="CC53" s="15">
        <f t="shared" si="80"/>
        <v>0</v>
      </c>
      <c r="CD53" s="15">
        <f t="shared" si="81"/>
        <v>0</v>
      </c>
      <c r="CE53" s="15">
        <f t="shared" si="82"/>
        <v>0</v>
      </c>
      <c r="CF53" s="15">
        <f t="shared" si="83"/>
        <v>0</v>
      </c>
      <c r="CG53" s="13"/>
      <c r="CH53" s="16">
        <f t="shared" si="84"/>
        <v>0</v>
      </c>
      <c r="CI53" s="16">
        <f t="shared" si="85"/>
        <v>0</v>
      </c>
      <c r="CJ53" s="16">
        <f t="shared" si="86"/>
        <v>0</v>
      </c>
      <c r="CK53" s="16">
        <f t="shared" si="87"/>
        <v>0</v>
      </c>
      <c r="CL53" s="16">
        <f t="shared" si="88"/>
        <v>0</v>
      </c>
      <c r="CM53" s="16">
        <f t="shared" si="89"/>
        <v>0</v>
      </c>
      <c r="CN53" s="16">
        <f t="shared" si="90"/>
        <v>0</v>
      </c>
      <c r="CO53" s="16">
        <f t="shared" si="91"/>
        <v>0</v>
      </c>
      <c r="CP53" s="16">
        <f t="shared" si="92"/>
        <v>0</v>
      </c>
      <c r="CQ53" s="16">
        <f t="shared" si="93"/>
        <v>0</v>
      </c>
      <c r="CR53" s="16">
        <f t="shared" si="94"/>
        <v>0</v>
      </c>
      <c r="CS53" s="16">
        <f t="shared" si="95"/>
        <v>0</v>
      </c>
      <c r="CT53" s="16">
        <f t="shared" si="96"/>
        <v>0</v>
      </c>
      <c r="CU53" s="16">
        <f t="shared" si="97"/>
        <v>0</v>
      </c>
      <c r="CV53" s="16">
        <f t="shared" si="98"/>
        <v>0</v>
      </c>
      <c r="CW53" s="16">
        <f t="shared" si="99"/>
        <v>0</v>
      </c>
      <c r="CX53" s="14"/>
      <c r="CY53" s="15">
        <f t="shared" si="100"/>
        <v>0</v>
      </c>
      <c r="CZ53" s="15">
        <f t="shared" si="101"/>
        <v>0</v>
      </c>
      <c r="DA53" s="15">
        <f t="shared" si="102"/>
        <v>0</v>
      </c>
      <c r="DB53" s="15">
        <f t="shared" si="103"/>
        <v>0</v>
      </c>
      <c r="DC53" s="15">
        <f t="shared" si="104"/>
        <v>0</v>
      </c>
      <c r="DD53" s="15">
        <f t="shared" si="105"/>
        <v>0</v>
      </c>
      <c r="DE53" s="15">
        <f t="shared" si="106"/>
        <v>0</v>
      </c>
      <c r="DF53" s="15">
        <f t="shared" si="107"/>
        <v>0</v>
      </c>
    </row>
  </sheetData>
  <sortState ref="B4:AV22">
    <sortCondition descending="1" ref="AV22"/>
  </sortState>
  <mergeCells count="36">
    <mergeCell ref="R1:V1"/>
    <mergeCell ref="AG2:AH2"/>
    <mergeCell ref="AV1:AW1"/>
    <mergeCell ref="AS2:AU2"/>
    <mergeCell ref="AQ1:AU1"/>
    <mergeCell ref="T2:V2"/>
    <mergeCell ref="R2:S2"/>
    <mergeCell ref="W2:X2"/>
    <mergeCell ref="AL1:AP1"/>
    <mergeCell ref="AL2:AM2"/>
    <mergeCell ref="AN2:AP2"/>
    <mergeCell ref="AI2:AK2"/>
    <mergeCell ref="AG1:AK1"/>
    <mergeCell ref="AV2:AV3"/>
    <mergeCell ref="AW2:AW3"/>
    <mergeCell ref="J2:L2"/>
    <mergeCell ref="M1:Q1"/>
    <mergeCell ref="M2:N2"/>
    <mergeCell ref="H1:L1"/>
    <mergeCell ref="O2:Q2"/>
    <mergeCell ref="A1:G2"/>
    <mergeCell ref="H2:I2"/>
    <mergeCell ref="CY2:DF2"/>
    <mergeCell ref="CH2:CW2"/>
    <mergeCell ref="BX2:CF2"/>
    <mergeCell ref="BF2:BV2"/>
    <mergeCell ref="BF1:DF1"/>
    <mergeCell ref="BB1:BB3"/>
    <mergeCell ref="Y2:AA2"/>
    <mergeCell ref="AB1:AF1"/>
    <mergeCell ref="AD2:AF2"/>
    <mergeCell ref="W1:AA1"/>
    <mergeCell ref="BA1:BA3"/>
    <mergeCell ref="AX1:AZ3"/>
    <mergeCell ref="AQ2:AR2"/>
    <mergeCell ref="AB2:AC2"/>
  </mergeCells>
  <phoneticPr fontId="2" type="noConversion"/>
  <printOptions horizontalCentered="1" verticalCentered="1"/>
  <pageMargins left="0.25" right="0.25" top="0.75" bottom="0.75" header="0.3" footer="0.3"/>
  <pageSetup paperSize="9" scale="55" fitToHeight="0" orientation="landscape" r:id="rId1"/>
  <headerFooter alignWithMargins="0">
    <oddFooter>&amp;L&amp;1#&amp;"Calibri"&amp;6&amp;K737373BUSINESS DOCUMENT  This document is intended for business use and should be distributed to intended recipients only.</oddFooter>
  </headerFooter>
  <ignoredErrors>
    <ignoredError sqref="CE4:CE10 CE12:CE14 BX11:CB15 CE16:CE53 BX16:CB53 CC12:CC14 BX4:CB10 CC16:CC53 CC4:CC10" formulaRange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>
    <tabColor theme="0"/>
  </sheetPr>
  <dimension ref="A1:O56"/>
  <sheetViews>
    <sheetView tabSelected="1" zoomScaleNormal="100" workbookViewId="0">
      <selection activeCell="B25" sqref="B25"/>
    </sheetView>
  </sheetViews>
  <sheetFormatPr baseColWidth="10" defaultColWidth="8.83203125" defaultRowHeight="13"/>
  <cols>
    <col min="1" max="1" width="5.6640625" style="52" bestFit="1" customWidth="1"/>
    <col min="2" max="2" width="27.6640625" style="43" customWidth="1"/>
    <col min="3" max="3" width="16.33203125" style="25" bestFit="1" customWidth="1"/>
    <col min="4" max="6" width="3.83203125" style="20" customWidth="1"/>
    <col min="7" max="7" width="5.6640625" style="52" bestFit="1" customWidth="1"/>
    <col min="8" max="8" width="27.6640625" style="43" customWidth="1"/>
    <col min="9" max="9" width="16.33203125" style="25" bestFit="1" customWidth="1"/>
    <col min="10" max="12" width="3.83203125" style="20" customWidth="1"/>
    <col min="13" max="13" width="5.6640625" style="52" bestFit="1" customWidth="1"/>
    <col min="14" max="14" width="27.6640625" style="43" customWidth="1"/>
    <col min="15" max="15" width="16.33203125" style="25" bestFit="1" customWidth="1"/>
    <col min="16" max="16384" width="8.83203125" style="20"/>
  </cols>
  <sheetData>
    <row r="1" spans="1:15" s="52" customFormat="1" ht="35" customHeight="1">
      <c r="A1" s="235" t="s">
        <v>92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</row>
    <row r="2" spans="1:15" ht="13" customHeight="1">
      <c r="A2" s="237"/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</row>
    <row r="3" spans="1:15" s="52" customFormat="1" ht="20" customHeight="1">
      <c r="A3" s="241" t="s">
        <v>83</v>
      </c>
      <c r="B3" s="241"/>
      <c r="C3" s="241"/>
      <c r="D3" s="61"/>
      <c r="E3" s="62"/>
      <c r="F3" s="61"/>
      <c r="G3" s="239" t="s">
        <v>84</v>
      </c>
      <c r="H3" s="240"/>
      <c r="I3" s="240"/>
      <c r="J3" s="61"/>
      <c r="K3" s="62"/>
      <c r="L3" s="61"/>
      <c r="M3" s="241" t="s">
        <v>97</v>
      </c>
      <c r="N3" s="241"/>
      <c r="O3" s="241"/>
    </row>
    <row r="4" spans="1:15" ht="20" customHeight="1">
      <c r="A4" s="231"/>
      <c r="B4" s="231"/>
      <c r="C4" s="231"/>
      <c r="D4" s="62"/>
      <c r="E4" s="61"/>
      <c r="F4" s="62"/>
      <c r="G4" s="242"/>
      <c r="H4" s="243"/>
      <c r="I4" s="243"/>
      <c r="J4" s="62"/>
      <c r="K4" s="61"/>
      <c r="L4" s="62"/>
      <c r="M4" s="231"/>
      <c r="N4" s="231"/>
      <c r="O4" s="231"/>
    </row>
    <row r="5" spans="1:15" s="52" customFormat="1" ht="20" customHeight="1">
      <c r="A5" s="232" t="s">
        <v>79</v>
      </c>
      <c r="B5" s="233" t="s">
        <v>45</v>
      </c>
      <c r="C5" s="234" t="s">
        <v>78</v>
      </c>
      <c r="D5" s="61"/>
      <c r="E5" s="62"/>
      <c r="F5" s="61"/>
      <c r="G5" s="232" t="s">
        <v>79</v>
      </c>
      <c r="H5" s="233" t="s">
        <v>45</v>
      </c>
      <c r="I5" s="234" t="s">
        <v>78</v>
      </c>
      <c r="J5" s="61"/>
      <c r="K5" s="62"/>
      <c r="L5" s="61"/>
      <c r="M5" s="232" t="s">
        <v>79</v>
      </c>
      <c r="N5" s="233" t="s">
        <v>45</v>
      </c>
      <c r="O5" s="234" t="s">
        <v>78</v>
      </c>
    </row>
    <row r="6" spans="1:15" ht="20" customHeight="1">
      <c r="A6" s="232"/>
      <c r="B6" s="233"/>
      <c r="C6" s="234"/>
      <c r="D6" s="62"/>
      <c r="E6" s="61"/>
      <c r="F6" s="62"/>
      <c r="G6" s="232"/>
      <c r="H6" s="233"/>
      <c r="I6" s="234"/>
      <c r="J6" s="62"/>
      <c r="K6" s="61"/>
      <c r="L6" s="62"/>
      <c r="M6" s="232"/>
      <c r="N6" s="233"/>
      <c r="O6" s="234"/>
    </row>
    <row r="7" spans="1:15" ht="20" customHeight="1">
      <c r="A7" s="110">
        <v>1</v>
      </c>
      <c r="B7" s="111" t="str">
        <f>Professionals!C4</f>
        <v>Jiby Kuriakose</v>
      </c>
      <c r="C7" s="112">
        <f>Professionals!AV4</f>
        <v>618</v>
      </c>
      <c r="D7" s="113"/>
      <c r="E7" s="114"/>
      <c r="F7" s="113"/>
      <c r="G7" s="110">
        <v>1</v>
      </c>
      <c r="H7" s="111" t="str">
        <f>Amateurs!C4</f>
        <v>Manu Mathew</v>
      </c>
      <c r="I7" s="112">
        <f>Amateurs!AV4</f>
        <v>657</v>
      </c>
      <c r="J7" s="113"/>
      <c r="K7" s="114"/>
      <c r="L7" s="113"/>
      <c r="M7" s="110">
        <v>1</v>
      </c>
      <c r="N7" s="111" t="str">
        <f>Masters!C4</f>
        <v>Redza Jamil</v>
      </c>
      <c r="O7" s="112">
        <f>Masters!AV4</f>
        <v>640</v>
      </c>
    </row>
    <row r="8" spans="1:15" ht="20" customHeight="1">
      <c r="A8" s="110">
        <v>2</v>
      </c>
      <c r="B8" s="111" t="str">
        <f>Professionals!C5</f>
        <v>Nabil Jamil</v>
      </c>
      <c r="C8" s="112">
        <f>Professionals!AV5</f>
        <v>503</v>
      </c>
      <c r="D8" s="114"/>
      <c r="E8" s="113"/>
      <c r="F8" s="114"/>
      <c r="G8" s="110">
        <v>2</v>
      </c>
      <c r="H8" s="111" t="str">
        <f>Amateurs!C5</f>
        <v>Sevag Balmanian</v>
      </c>
      <c r="I8" s="112">
        <f>Amateurs!AV5</f>
        <v>616</v>
      </c>
      <c r="J8" s="114"/>
      <c r="K8" s="113"/>
      <c r="L8" s="114"/>
      <c r="M8" s="110">
        <v>2</v>
      </c>
      <c r="N8" s="111" t="str">
        <f>Masters!C5</f>
        <v>Fabio Davoli</v>
      </c>
      <c r="O8" s="112">
        <f>Masters!AV5</f>
        <v>622</v>
      </c>
    </row>
    <row r="9" spans="1:15" ht="20" customHeight="1">
      <c r="A9" s="115">
        <v>3</v>
      </c>
      <c r="B9" s="111" t="str">
        <f>Professionals!C6</f>
        <v>Aron Demirovski</v>
      </c>
      <c r="C9" s="112">
        <f>Professionals!AV6</f>
        <v>493</v>
      </c>
      <c r="D9" s="113"/>
      <c r="E9" s="114"/>
      <c r="F9" s="113"/>
      <c r="G9" s="110">
        <v>3</v>
      </c>
      <c r="H9" s="111" t="str">
        <f>Amateurs!C6</f>
        <v>Andre Khoury</v>
      </c>
      <c r="I9" s="112">
        <f>Amateurs!AV6</f>
        <v>595</v>
      </c>
      <c r="J9" s="113"/>
      <c r="K9" s="114"/>
      <c r="L9" s="113"/>
      <c r="M9" s="110">
        <v>3</v>
      </c>
      <c r="N9" s="111" t="str">
        <f>Masters!C6</f>
        <v>Peter Francis</v>
      </c>
      <c r="O9" s="112">
        <f>Masters!AV6</f>
        <v>587</v>
      </c>
    </row>
    <row r="10" spans="1:15" ht="20" customHeight="1">
      <c r="A10" s="115">
        <v>4</v>
      </c>
      <c r="B10" s="111" t="str">
        <f>Professionals!C7</f>
        <v>Darshane Dayaratne</v>
      </c>
      <c r="C10" s="112">
        <f>Professionals!AV7</f>
        <v>483</v>
      </c>
      <c r="D10" s="114"/>
      <c r="E10" s="113"/>
      <c r="F10" s="114"/>
      <c r="G10" s="110">
        <v>4</v>
      </c>
      <c r="H10" s="111" t="str">
        <f>Amateurs!C7</f>
        <v>Anthony Shanouk</v>
      </c>
      <c r="I10" s="112">
        <f>Amateurs!AV7</f>
        <v>566</v>
      </c>
      <c r="J10" s="114"/>
      <c r="K10" s="113"/>
      <c r="L10" s="114"/>
      <c r="M10" s="110">
        <v>4</v>
      </c>
      <c r="N10" s="111" t="str">
        <f>Masters!C7</f>
        <v>Husain Raj</v>
      </c>
      <c r="O10" s="112">
        <f>Masters!AV7</f>
        <v>548</v>
      </c>
    </row>
    <row r="11" spans="1:15" ht="20" customHeight="1">
      <c r="A11" s="110">
        <v>5</v>
      </c>
      <c r="B11" s="111" t="str">
        <f>Professionals!C8</f>
        <v>Hesham Elwahsh</v>
      </c>
      <c r="C11" s="112">
        <f>Professionals!AV8</f>
        <v>402</v>
      </c>
      <c r="D11" s="113"/>
      <c r="E11" s="114"/>
      <c r="F11" s="113"/>
      <c r="G11" s="110">
        <v>5</v>
      </c>
      <c r="H11" s="111" t="str">
        <f>Amateurs!C8</f>
        <v>Jan Bobert</v>
      </c>
      <c r="I11" s="112">
        <f>Amateurs!AV8</f>
        <v>479</v>
      </c>
      <c r="J11" s="113"/>
      <c r="K11" s="114"/>
      <c r="L11" s="113"/>
      <c r="M11" s="110">
        <v>5</v>
      </c>
      <c r="N11" s="111" t="str">
        <f>Masters!C8</f>
        <v>Paul Davies</v>
      </c>
      <c r="O11" s="112">
        <f>Masters!AV8</f>
        <v>500</v>
      </c>
    </row>
    <row r="12" spans="1:15" ht="20" customHeight="1">
      <c r="A12" s="115">
        <v>6</v>
      </c>
      <c r="B12" s="111" t="str">
        <f>Professionals!C9</f>
        <v>Gustavo Ramirez</v>
      </c>
      <c r="C12" s="112">
        <f>Professionals!AV9</f>
        <v>390</v>
      </c>
      <c r="D12" s="114"/>
      <c r="E12" s="113"/>
      <c r="F12" s="114"/>
      <c r="G12" s="110">
        <v>6</v>
      </c>
      <c r="H12" s="111" t="str">
        <f>Amateurs!C9</f>
        <v>Yahidj Chady</v>
      </c>
      <c r="I12" s="112">
        <f>Amateurs!AV9</f>
        <v>454</v>
      </c>
      <c r="J12" s="114"/>
      <c r="K12" s="113"/>
      <c r="L12" s="114"/>
      <c r="M12" s="110">
        <v>6</v>
      </c>
      <c r="N12" s="111" t="str">
        <f>Masters!C9</f>
        <v>Prabath Fernando</v>
      </c>
      <c r="O12" s="112">
        <f>Masters!AV9</f>
        <v>489</v>
      </c>
    </row>
    <row r="13" spans="1:15" ht="20" customHeight="1">
      <c r="A13" s="115">
        <v>7</v>
      </c>
      <c r="B13" s="111" t="str">
        <f>Professionals!C10</f>
        <v>Maxime Seurat</v>
      </c>
      <c r="C13" s="112">
        <f>Professionals!AV10</f>
        <v>387</v>
      </c>
      <c r="D13" s="113"/>
      <c r="E13" s="114"/>
      <c r="F13" s="113"/>
      <c r="G13" s="110">
        <v>7</v>
      </c>
      <c r="H13" s="111" t="str">
        <f>Amateurs!C10</f>
        <v>Benjamin Allison</v>
      </c>
      <c r="I13" s="112">
        <f>Amateurs!AV10</f>
        <v>406</v>
      </c>
      <c r="J13" s="113"/>
      <c r="K13" s="114"/>
      <c r="L13" s="113"/>
      <c r="M13" s="110">
        <v>7</v>
      </c>
      <c r="N13" s="111" t="str">
        <f>Masters!C10</f>
        <v>Julien Roudil</v>
      </c>
      <c r="O13" s="112">
        <f>Masters!AV10</f>
        <v>409</v>
      </c>
    </row>
    <row r="14" spans="1:15" ht="20" customHeight="1">
      <c r="A14" s="110">
        <v>8</v>
      </c>
      <c r="B14" s="111" t="str">
        <f>Professionals!C11</f>
        <v>Rabih Santina</v>
      </c>
      <c r="C14" s="112">
        <f>Professionals!AV11</f>
        <v>323</v>
      </c>
      <c r="D14" s="114"/>
      <c r="E14" s="113"/>
      <c r="F14" s="114"/>
      <c r="G14" s="110">
        <v>8</v>
      </c>
      <c r="H14" s="111" t="str">
        <f>Amateurs!C11</f>
        <v>Mahmood Jaafar</v>
      </c>
      <c r="I14" s="112">
        <f>Amateurs!AV11</f>
        <v>347</v>
      </c>
      <c r="J14" s="114"/>
      <c r="K14" s="113"/>
      <c r="L14" s="114"/>
      <c r="M14" s="110">
        <v>8</v>
      </c>
      <c r="N14" s="111" t="str">
        <f>Masters!C11</f>
        <v>Fulvio Parrilli</v>
      </c>
      <c r="O14" s="112">
        <f>Masters!AV11</f>
        <v>360</v>
      </c>
    </row>
    <row r="15" spans="1:15" ht="20" customHeight="1">
      <c r="A15" s="115">
        <v>9</v>
      </c>
      <c r="B15" s="111" t="str">
        <f>Professionals!C12</f>
        <v>Mohd Zubair</v>
      </c>
      <c r="C15" s="112">
        <f>Professionals!AV12</f>
        <v>309</v>
      </c>
      <c r="D15" s="113"/>
      <c r="E15" s="114"/>
      <c r="F15" s="113"/>
      <c r="G15" s="110">
        <v>9</v>
      </c>
      <c r="H15" s="111" t="str">
        <f>Amateurs!C12</f>
        <v>Guillaume Haidan</v>
      </c>
      <c r="I15" s="112">
        <f>Amateurs!AV12</f>
        <v>312</v>
      </c>
      <c r="J15" s="113"/>
      <c r="K15" s="114"/>
      <c r="L15" s="113"/>
      <c r="M15" s="110">
        <v>9</v>
      </c>
      <c r="N15" s="111" t="str">
        <f>Masters!C12</f>
        <v>Atef Al Barwani</v>
      </c>
      <c r="O15" s="112">
        <f>Masters!AV12</f>
        <v>121</v>
      </c>
    </row>
    <row r="16" spans="1:15" ht="20" customHeight="1">
      <c r="A16" s="115">
        <v>10</v>
      </c>
      <c r="B16" s="111" t="str">
        <f>Professionals!C13</f>
        <v>Allen Khoury</v>
      </c>
      <c r="C16" s="112">
        <f>Professionals!AV13</f>
        <v>225</v>
      </c>
      <c r="D16" s="114"/>
      <c r="E16" s="113"/>
      <c r="F16" s="114"/>
      <c r="G16" s="110">
        <v>10</v>
      </c>
      <c r="H16" s="111" t="str">
        <f>Amateurs!C13</f>
        <v>Jack Demirjian</v>
      </c>
      <c r="I16" s="112">
        <f>Amateurs!AV13</f>
        <v>308</v>
      </c>
      <c r="J16" s="114"/>
      <c r="K16" s="113"/>
      <c r="L16" s="114"/>
      <c r="M16" s="110">
        <v>10</v>
      </c>
      <c r="N16" s="111" t="str">
        <f>Masters!C13</f>
        <v>Salvatore Zanna</v>
      </c>
      <c r="O16" s="112">
        <f>Masters!AV13</f>
        <v>103</v>
      </c>
    </row>
    <row r="17" spans="1:15" ht="20" customHeight="1">
      <c r="A17" s="110">
        <v>11</v>
      </c>
      <c r="B17" s="111" t="str">
        <f>Professionals!C14</f>
        <v>Hugo de Frutos Maeso</v>
      </c>
      <c r="C17" s="112">
        <f>Professionals!AV14</f>
        <v>219</v>
      </c>
      <c r="D17" s="113"/>
      <c r="E17" s="114"/>
      <c r="F17" s="113"/>
      <c r="G17" s="110">
        <v>11</v>
      </c>
      <c r="H17" s="111" t="str">
        <f>Amateurs!C14</f>
        <v>Roberto Beni</v>
      </c>
      <c r="I17" s="112">
        <f>Amateurs!AV14</f>
        <v>275</v>
      </c>
      <c r="J17" s="113"/>
      <c r="K17" s="114"/>
      <c r="L17" s="113"/>
      <c r="M17" s="110">
        <v>11</v>
      </c>
      <c r="N17" s="111" t="str">
        <f>Masters!C14</f>
        <v>Gilles Metro</v>
      </c>
      <c r="O17" s="112">
        <f>Masters!AV14</f>
        <v>99</v>
      </c>
    </row>
    <row r="18" spans="1:15" ht="20" customHeight="1">
      <c r="A18" s="115">
        <v>12</v>
      </c>
      <c r="B18" s="111" t="str">
        <f>Professionals!C15</f>
        <v>Sai Nair</v>
      </c>
      <c r="C18" s="112">
        <f>Professionals!AV15</f>
        <v>206</v>
      </c>
      <c r="D18" s="114"/>
      <c r="E18" s="113"/>
      <c r="F18" s="114"/>
      <c r="G18" s="110">
        <v>12</v>
      </c>
      <c r="H18" s="111" t="str">
        <f>Amateurs!C15</f>
        <v>Alessandro Salomoni</v>
      </c>
      <c r="I18" s="112">
        <f>Amateurs!AV15</f>
        <v>273</v>
      </c>
      <c r="J18" s="114"/>
      <c r="K18" s="113"/>
      <c r="L18" s="114"/>
      <c r="M18" s="110">
        <v>12</v>
      </c>
      <c r="N18" s="111" t="str">
        <f>Masters!C15</f>
        <v>Mark Gray</v>
      </c>
      <c r="O18" s="112">
        <f>Masters!AV15</f>
        <v>98</v>
      </c>
    </row>
    <row r="19" spans="1:15" ht="20" customHeight="1">
      <c r="A19" s="115">
        <v>13</v>
      </c>
      <c r="B19" s="111" t="str">
        <f>Professionals!C16</f>
        <v>Ashar Tareen</v>
      </c>
      <c r="C19" s="112">
        <f>Professionals!AV16</f>
        <v>199</v>
      </c>
      <c r="D19" s="113"/>
      <c r="E19" s="114"/>
      <c r="F19" s="113"/>
      <c r="G19" s="110">
        <v>13</v>
      </c>
      <c r="H19" s="111" t="str">
        <f>Amateurs!C16</f>
        <v>Saif Mustafa</v>
      </c>
      <c r="I19" s="112">
        <f>Amateurs!AV16</f>
        <v>271</v>
      </c>
      <c r="J19" s="113"/>
      <c r="K19" s="114"/>
      <c r="L19" s="113"/>
      <c r="M19" s="110">
        <v>13</v>
      </c>
      <c r="N19" s="111" t="str">
        <f>Masters!C16</f>
        <v>Julian Marin</v>
      </c>
      <c r="O19" s="112">
        <f>Masters!AV16</f>
        <v>94</v>
      </c>
    </row>
    <row r="20" spans="1:15" ht="20" customHeight="1">
      <c r="A20" s="110">
        <v>14</v>
      </c>
      <c r="B20" s="111" t="str">
        <f>Professionals!C17</f>
        <v>Sunny Mohd Hafiz</v>
      </c>
      <c r="C20" s="112">
        <f>Professionals!AV17</f>
        <v>141</v>
      </c>
      <c r="D20" s="114"/>
      <c r="E20" s="113"/>
      <c r="F20" s="114"/>
      <c r="G20" s="110">
        <v>14</v>
      </c>
      <c r="H20" s="111" t="str">
        <f>Amateurs!C17</f>
        <v>Luigi di Maria</v>
      </c>
      <c r="I20" s="112">
        <f>Amateurs!AV17</f>
        <v>267</v>
      </c>
      <c r="J20" s="114"/>
      <c r="K20" s="113"/>
      <c r="L20" s="114"/>
      <c r="M20" s="110">
        <v>14</v>
      </c>
      <c r="N20" s="111" t="str">
        <f>Masters!C17</f>
        <v>Alex Scerii</v>
      </c>
      <c r="O20" s="112">
        <f>Masters!AV17</f>
        <v>90</v>
      </c>
    </row>
    <row r="21" spans="1:15" ht="20" customHeight="1">
      <c r="A21" s="115">
        <v>15</v>
      </c>
      <c r="B21" s="111" t="str">
        <f>Professionals!C18</f>
        <v>Arjun Manjunath</v>
      </c>
      <c r="C21" s="112">
        <f>Professionals!AV18</f>
        <v>132</v>
      </c>
      <c r="D21" s="113"/>
      <c r="E21" s="114"/>
      <c r="F21" s="113"/>
      <c r="G21" s="110">
        <v>15</v>
      </c>
      <c r="H21" s="111" t="str">
        <f>Amateurs!C18</f>
        <v>Leonardo Iacovazzo</v>
      </c>
      <c r="I21" s="112">
        <f>Amateurs!AV18</f>
        <v>241</v>
      </c>
      <c r="J21" s="113"/>
      <c r="K21" s="114"/>
      <c r="L21" s="113"/>
      <c r="M21" s="110">
        <v>15</v>
      </c>
      <c r="N21" s="111">
        <f>Masters!C18</f>
        <v>0</v>
      </c>
      <c r="O21" s="112">
        <f>Masters!AV18</f>
        <v>0</v>
      </c>
    </row>
    <row r="22" spans="1:15" ht="20" customHeight="1">
      <c r="A22" s="115">
        <v>16</v>
      </c>
      <c r="B22" s="111" t="str">
        <f>Professionals!C19</f>
        <v>Humaidano</v>
      </c>
      <c r="C22" s="112">
        <f>Professionals!AV19</f>
        <v>127</v>
      </c>
      <c r="D22" s="114"/>
      <c r="E22" s="113"/>
      <c r="F22" s="114"/>
      <c r="G22" s="110">
        <v>16</v>
      </c>
      <c r="H22" s="111" t="str">
        <f>Amateurs!C19</f>
        <v>Antonio Juric</v>
      </c>
      <c r="I22" s="112">
        <f>Amateurs!AV19</f>
        <v>226</v>
      </c>
      <c r="J22" s="114"/>
      <c r="K22" s="113"/>
      <c r="L22" s="114"/>
      <c r="M22" s="110">
        <v>16</v>
      </c>
      <c r="N22" s="111">
        <f>Masters!C19</f>
        <v>0</v>
      </c>
      <c r="O22" s="112">
        <f>Masters!AV19</f>
        <v>0</v>
      </c>
    </row>
    <row r="23" spans="1:15" ht="20" customHeight="1">
      <c r="A23" s="110">
        <v>17</v>
      </c>
      <c r="B23" s="111" t="str">
        <f>Professionals!C20</f>
        <v>Ahmed Al Hammadi</v>
      </c>
      <c r="C23" s="112">
        <f>Professionals!AV20</f>
        <v>120</v>
      </c>
      <c r="D23" s="113"/>
      <c r="E23" s="114"/>
      <c r="F23" s="113"/>
      <c r="G23" s="110">
        <v>17</v>
      </c>
      <c r="H23" s="111" t="str">
        <f>Amateurs!C20</f>
        <v>Sonny Dorion</v>
      </c>
      <c r="I23" s="112">
        <f>Amateurs!AV20</f>
        <v>221</v>
      </c>
      <c r="J23" s="113"/>
      <c r="K23" s="114"/>
      <c r="L23" s="113"/>
      <c r="M23" s="110">
        <v>17</v>
      </c>
      <c r="N23" s="111">
        <f>Masters!C20</f>
        <v>0</v>
      </c>
      <c r="O23" s="112">
        <f>Masters!AV20</f>
        <v>0</v>
      </c>
    </row>
    <row r="24" spans="1:15" ht="20" customHeight="1">
      <c r="A24" s="115">
        <v>18</v>
      </c>
      <c r="B24" s="111" t="str">
        <f>Professionals!C21</f>
        <v>Luca Demirovski</v>
      </c>
      <c r="C24" s="112">
        <f>Professionals!AV21</f>
        <v>98</v>
      </c>
      <c r="D24" s="114"/>
      <c r="E24" s="113"/>
      <c r="F24" s="114"/>
      <c r="G24" s="110">
        <v>18</v>
      </c>
      <c r="H24" s="111" t="str">
        <f>Amateurs!C21</f>
        <v>Ennio Antonio Desini</v>
      </c>
      <c r="I24" s="112">
        <f>Amateurs!AV21</f>
        <v>203</v>
      </c>
      <c r="J24" s="114"/>
      <c r="K24" s="113"/>
      <c r="L24" s="114"/>
      <c r="M24" s="110">
        <v>18</v>
      </c>
      <c r="N24" s="111">
        <f>Masters!C21</f>
        <v>0</v>
      </c>
      <c r="O24" s="112">
        <f>Masters!AV21</f>
        <v>0</v>
      </c>
    </row>
    <row r="25" spans="1:15" ht="20" customHeight="1">
      <c r="A25" s="115">
        <v>19</v>
      </c>
      <c r="B25" s="111" t="str">
        <f>Professionals!C22</f>
        <v>Asim Ashraf</v>
      </c>
      <c r="C25" s="112">
        <f>Professionals!AV22</f>
        <v>87</v>
      </c>
      <c r="D25" s="113"/>
      <c r="E25" s="114"/>
      <c r="F25" s="113"/>
      <c r="G25" s="110" t="s">
        <v>86</v>
      </c>
      <c r="H25" s="111" t="str">
        <f>Amateurs!C22</f>
        <v>Carlo Fanini</v>
      </c>
      <c r="I25" s="112">
        <f>Amateurs!AV22</f>
        <v>203</v>
      </c>
      <c r="J25" s="113"/>
      <c r="K25" s="114"/>
      <c r="L25" s="113"/>
      <c r="M25" s="110">
        <v>19</v>
      </c>
      <c r="N25" s="111">
        <f>Masters!C22</f>
        <v>0</v>
      </c>
      <c r="O25" s="112">
        <f>Masters!AV22</f>
        <v>0</v>
      </c>
    </row>
    <row r="26" spans="1:15" ht="20" customHeight="1">
      <c r="A26" s="110">
        <v>20</v>
      </c>
      <c r="B26" s="111">
        <f>Professionals!C23</f>
        <v>0</v>
      </c>
      <c r="C26" s="112">
        <f>Professionals!AV23</f>
        <v>0</v>
      </c>
      <c r="D26" s="114"/>
      <c r="E26" s="113"/>
      <c r="F26" s="114"/>
      <c r="G26" s="110">
        <v>20</v>
      </c>
      <c r="H26" s="111" t="str">
        <f>Amateurs!C23</f>
        <v>Emad El Mattar</v>
      </c>
      <c r="I26" s="112">
        <f>Amateurs!AV23</f>
        <v>117</v>
      </c>
      <c r="J26" s="114"/>
      <c r="K26" s="113"/>
      <c r="L26" s="114"/>
      <c r="M26" s="110">
        <v>20</v>
      </c>
      <c r="N26" s="111">
        <f>Masters!C23</f>
        <v>0</v>
      </c>
      <c r="O26" s="112">
        <f>Masters!AV23</f>
        <v>0</v>
      </c>
    </row>
    <row r="27" spans="1:15" ht="20" customHeight="1">
      <c r="A27" s="115">
        <v>21</v>
      </c>
      <c r="B27" s="111">
        <f>Professionals!C24</f>
        <v>0</v>
      </c>
      <c r="C27" s="112">
        <f>Professionals!AV24</f>
        <v>0</v>
      </c>
      <c r="D27" s="113"/>
      <c r="E27" s="114"/>
      <c r="F27" s="113"/>
      <c r="G27" s="110">
        <v>21</v>
      </c>
      <c r="H27" s="111" t="str">
        <f>Amateurs!C24</f>
        <v>Ilyas Shaikh</v>
      </c>
      <c r="I27" s="112">
        <f>Amateurs!AV24</f>
        <v>112</v>
      </c>
      <c r="J27" s="113"/>
      <c r="K27" s="114"/>
      <c r="L27" s="113"/>
      <c r="M27" s="110">
        <v>21</v>
      </c>
      <c r="N27" s="111">
        <f>Masters!C24</f>
        <v>0</v>
      </c>
      <c r="O27" s="112">
        <f>Masters!AV24</f>
        <v>0</v>
      </c>
    </row>
    <row r="28" spans="1:15" ht="20" customHeight="1">
      <c r="A28" s="115">
        <v>22</v>
      </c>
      <c r="B28" s="111">
        <f>Professionals!C25</f>
        <v>0</v>
      </c>
      <c r="C28" s="112">
        <f>Professionals!AV25</f>
        <v>0</v>
      </c>
      <c r="D28" s="114"/>
      <c r="E28" s="113"/>
      <c r="F28" s="114"/>
      <c r="G28" s="110">
        <v>22</v>
      </c>
      <c r="H28" s="111" t="str">
        <f>Amateurs!C25</f>
        <v>Paul Holland</v>
      </c>
      <c r="I28" s="112">
        <f>Amateurs!AV25</f>
        <v>102</v>
      </c>
      <c r="J28" s="114"/>
      <c r="K28" s="113"/>
      <c r="L28" s="114"/>
      <c r="M28" s="110">
        <v>22</v>
      </c>
      <c r="N28" s="111">
        <f>Masters!C25</f>
        <v>0</v>
      </c>
      <c r="O28" s="112">
        <f>Masters!AV25</f>
        <v>0</v>
      </c>
    </row>
    <row r="29" spans="1:15" ht="20" customHeight="1">
      <c r="A29" s="110">
        <v>23</v>
      </c>
      <c r="B29" s="111">
        <f>Professionals!C26</f>
        <v>0</v>
      </c>
      <c r="C29" s="112">
        <f>Professionals!AV26</f>
        <v>0</v>
      </c>
      <c r="D29" s="113"/>
      <c r="E29" s="114"/>
      <c r="F29" s="113"/>
      <c r="G29" s="110">
        <v>23</v>
      </c>
      <c r="H29" s="111" t="str">
        <f>Amateurs!C26</f>
        <v>Zuhier Zulkifli</v>
      </c>
      <c r="I29" s="112">
        <f>Amateurs!AV26</f>
        <v>94</v>
      </c>
      <c r="J29" s="113"/>
      <c r="K29" s="114"/>
      <c r="L29" s="113"/>
      <c r="M29" s="110">
        <v>23</v>
      </c>
      <c r="N29" s="111">
        <f>Masters!C26</f>
        <v>0</v>
      </c>
      <c r="O29" s="112">
        <f>Masters!AV26</f>
        <v>0</v>
      </c>
    </row>
    <row r="30" spans="1:15" ht="20" customHeight="1">
      <c r="A30" s="115">
        <v>24</v>
      </c>
      <c r="B30" s="111">
        <f>Professionals!C27</f>
        <v>0</v>
      </c>
      <c r="C30" s="112">
        <f>Professionals!AV27</f>
        <v>0</v>
      </c>
      <c r="D30" s="114"/>
      <c r="E30" s="113"/>
      <c r="F30" s="114"/>
      <c r="G30" s="110">
        <v>24</v>
      </c>
      <c r="H30" s="111" t="str">
        <f>Amateurs!C27</f>
        <v>Matija Babic</v>
      </c>
      <c r="I30" s="112">
        <f>Amateurs!AV27</f>
        <v>80</v>
      </c>
      <c r="J30" s="114"/>
      <c r="K30" s="113"/>
      <c r="L30" s="114"/>
      <c r="M30" s="110">
        <v>24</v>
      </c>
      <c r="N30" s="111">
        <f>Masters!C27</f>
        <v>0</v>
      </c>
      <c r="O30" s="112">
        <f>Masters!AV27</f>
        <v>0</v>
      </c>
    </row>
    <row r="31" spans="1:15" ht="20" customHeight="1">
      <c r="A31" s="115">
        <v>25</v>
      </c>
      <c r="B31" s="111">
        <f>Professionals!C28</f>
        <v>0</v>
      </c>
      <c r="C31" s="112">
        <f>Professionals!AV28</f>
        <v>0</v>
      </c>
      <c r="D31" s="113"/>
      <c r="E31" s="114"/>
      <c r="F31" s="113"/>
      <c r="G31" s="110">
        <v>25</v>
      </c>
      <c r="H31" s="111" t="str">
        <f>Amateurs!C28</f>
        <v>Hussain Alkhayat</v>
      </c>
      <c r="I31" s="112">
        <f>Amateurs!AV28</f>
        <v>78</v>
      </c>
      <c r="J31" s="113"/>
      <c r="K31" s="114"/>
      <c r="L31" s="113"/>
      <c r="M31" s="110" t="s">
        <v>86</v>
      </c>
      <c r="N31" s="111">
        <f>Masters!C28</f>
        <v>0</v>
      </c>
      <c r="O31" s="112">
        <f>Masters!AV28</f>
        <v>0</v>
      </c>
    </row>
    <row r="32" spans="1:15" ht="20" customHeight="1">
      <c r="A32" s="110">
        <v>26</v>
      </c>
      <c r="B32" s="111">
        <f>Professionals!C29</f>
        <v>0</v>
      </c>
      <c r="C32" s="112">
        <f>Professionals!AV29</f>
        <v>0</v>
      </c>
      <c r="D32" s="114"/>
      <c r="E32" s="113"/>
      <c r="F32" s="114"/>
      <c r="G32" s="110" t="s">
        <v>86</v>
      </c>
      <c r="H32" s="111" t="str">
        <f>Amateurs!C29</f>
        <v>Lucas Metro</v>
      </c>
      <c r="I32" s="112">
        <f>Amateurs!AV29</f>
        <v>69</v>
      </c>
      <c r="J32" s="114"/>
      <c r="K32" s="113"/>
      <c r="L32" s="114"/>
      <c r="M32" s="110">
        <v>26</v>
      </c>
      <c r="N32" s="111">
        <f>Masters!C29</f>
        <v>0</v>
      </c>
      <c r="O32" s="112">
        <f>Masters!AV29</f>
        <v>0</v>
      </c>
    </row>
    <row r="33" spans="1:15" ht="20" customHeight="1">
      <c r="A33" s="115">
        <v>27</v>
      </c>
      <c r="B33" s="111">
        <f>Professionals!C30</f>
        <v>0</v>
      </c>
      <c r="C33" s="112">
        <f>Professionals!AV30</f>
        <v>0</v>
      </c>
      <c r="D33" s="113"/>
      <c r="E33" s="114"/>
      <c r="F33" s="113"/>
      <c r="G33" s="110">
        <v>27</v>
      </c>
      <c r="H33" s="111" t="str">
        <f>Amateurs!C30</f>
        <v>Teresa Wojtanka</v>
      </c>
      <c r="I33" s="112">
        <f>Amateurs!AV30</f>
        <v>69</v>
      </c>
      <c r="J33" s="113"/>
      <c r="K33" s="114"/>
      <c r="L33" s="113"/>
      <c r="M33" s="110">
        <v>27</v>
      </c>
      <c r="N33" s="111">
        <f>Masters!C30</f>
        <v>0</v>
      </c>
      <c r="O33" s="112">
        <f>Masters!AV30</f>
        <v>0</v>
      </c>
    </row>
    <row r="34" spans="1:15" ht="20" customHeight="1">
      <c r="A34" s="115">
        <v>28</v>
      </c>
      <c r="B34" s="111">
        <f>Professionals!C31</f>
        <v>0</v>
      </c>
      <c r="C34" s="112">
        <f>Professionals!AV31</f>
        <v>0</v>
      </c>
      <c r="D34" s="114"/>
      <c r="E34" s="113"/>
      <c r="F34" s="114"/>
      <c r="G34" s="110">
        <v>28</v>
      </c>
      <c r="H34" s="111" t="str">
        <f>Amateurs!C31</f>
        <v>Sultan Khalifa</v>
      </c>
      <c r="I34" s="112">
        <f>Amateurs!AV31</f>
        <v>65</v>
      </c>
      <c r="J34" s="114"/>
      <c r="K34" s="113"/>
      <c r="L34" s="114"/>
      <c r="M34" s="110">
        <v>28</v>
      </c>
      <c r="N34" s="111">
        <f>Masters!C31</f>
        <v>0</v>
      </c>
      <c r="O34" s="112">
        <f>Masters!AV31</f>
        <v>0</v>
      </c>
    </row>
    <row r="35" spans="1:15" ht="20" customHeight="1">
      <c r="A35" s="110">
        <v>29</v>
      </c>
      <c r="B35" s="111">
        <f>Professionals!C32</f>
        <v>0</v>
      </c>
      <c r="C35" s="112">
        <f>Professionals!AV32</f>
        <v>0</v>
      </c>
      <c r="D35" s="113"/>
      <c r="E35" s="114"/>
      <c r="F35" s="113"/>
      <c r="G35" s="110">
        <v>29</v>
      </c>
      <c r="H35" s="111" t="str">
        <f>Amateurs!C32</f>
        <v>Chandrashekar Chanagonda</v>
      </c>
      <c r="I35" s="112">
        <f>Amateurs!AV32</f>
        <v>63</v>
      </c>
      <c r="J35" s="113"/>
      <c r="K35" s="114"/>
      <c r="L35" s="113"/>
      <c r="M35" s="110" t="s">
        <v>86</v>
      </c>
      <c r="N35" s="111">
        <f>Masters!C32</f>
        <v>0</v>
      </c>
      <c r="O35" s="112">
        <f>Masters!AV32</f>
        <v>0</v>
      </c>
    </row>
    <row r="36" spans="1:15" ht="20" customHeight="1">
      <c r="A36" s="115">
        <v>30</v>
      </c>
      <c r="B36" s="111">
        <f>Professionals!C33</f>
        <v>0</v>
      </c>
      <c r="C36" s="112">
        <f>Professionals!AV33</f>
        <v>0</v>
      </c>
      <c r="D36" s="114"/>
      <c r="E36" s="113"/>
      <c r="F36" s="114"/>
      <c r="G36" s="110">
        <v>30</v>
      </c>
      <c r="H36" s="111" t="str">
        <f>Amateurs!C33</f>
        <v>Patricio Rosello</v>
      </c>
      <c r="I36" s="112">
        <f>Amateurs!AV33</f>
        <v>54</v>
      </c>
      <c r="J36" s="114"/>
      <c r="K36" s="113"/>
      <c r="L36" s="114"/>
      <c r="M36" s="110">
        <v>30</v>
      </c>
      <c r="N36" s="111">
        <f>Masters!C33</f>
        <v>0</v>
      </c>
      <c r="O36" s="112">
        <f>Masters!AV33</f>
        <v>0</v>
      </c>
    </row>
    <row r="37" spans="1:15" ht="20" customHeight="1">
      <c r="A37" s="115">
        <v>31</v>
      </c>
      <c r="B37" s="111">
        <f>Professionals!C34</f>
        <v>0</v>
      </c>
      <c r="C37" s="112">
        <f>Professionals!AV34</f>
        <v>0</v>
      </c>
      <c r="D37" s="113"/>
      <c r="E37" s="114"/>
      <c r="F37" s="113"/>
      <c r="G37" s="110">
        <v>31</v>
      </c>
      <c r="H37" s="111" t="str">
        <f>Amateurs!C34</f>
        <v>Matteo Vanucci</v>
      </c>
      <c r="I37" s="112">
        <f>Amateurs!AV34</f>
        <v>52</v>
      </c>
      <c r="J37" s="113"/>
      <c r="K37" s="114"/>
      <c r="L37" s="113"/>
      <c r="M37" s="110">
        <v>31</v>
      </c>
      <c r="N37" s="111">
        <f>Masters!C34</f>
        <v>0</v>
      </c>
      <c r="O37" s="112">
        <f>Masters!AV34</f>
        <v>0</v>
      </c>
    </row>
    <row r="38" spans="1:15" ht="20" customHeight="1">
      <c r="A38" s="110">
        <v>32</v>
      </c>
      <c r="B38" s="111">
        <f>Professionals!C34</f>
        <v>0</v>
      </c>
      <c r="C38" s="112">
        <f>Professionals!AV34</f>
        <v>0</v>
      </c>
      <c r="D38" s="114"/>
      <c r="E38" s="113"/>
      <c r="F38" s="114"/>
      <c r="G38" s="110">
        <v>32</v>
      </c>
      <c r="H38" s="111" t="str">
        <f>Amateurs!C35</f>
        <v>Khurshed Messman</v>
      </c>
      <c r="I38" s="112">
        <f>Amateurs!AV35</f>
        <v>50</v>
      </c>
      <c r="J38" s="114"/>
      <c r="K38" s="113"/>
      <c r="L38" s="114"/>
      <c r="M38" s="110">
        <v>32</v>
      </c>
      <c r="N38" s="111">
        <f>Masters!C35</f>
        <v>0</v>
      </c>
      <c r="O38" s="112">
        <f>Masters!AV35</f>
        <v>0</v>
      </c>
    </row>
    <row r="39" spans="1:15" ht="20" customHeight="1">
      <c r="A39" s="68">
        <v>33</v>
      </c>
      <c r="B39" s="64">
        <f>Professionals!C35</f>
        <v>0</v>
      </c>
      <c r="C39" s="65">
        <f>Professionals!AV35</f>
        <v>0</v>
      </c>
      <c r="D39" s="66"/>
      <c r="E39" s="67"/>
      <c r="F39" s="66"/>
      <c r="G39" s="110">
        <v>33</v>
      </c>
      <c r="H39" s="111" t="str">
        <f>Amateurs!C36</f>
        <v>Tashi Namja Bhutia</v>
      </c>
      <c r="I39" s="112">
        <f>Amateurs!AV36</f>
        <v>44</v>
      </c>
      <c r="J39" s="66"/>
      <c r="K39" s="67"/>
      <c r="L39" s="66"/>
      <c r="M39" s="63">
        <v>33</v>
      </c>
      <c r="N39" s="111">
        <f>Masters!C36</f>
        <v>0</v>
      </c>
      <c r="O39" s="112">
        <f>Masters!AV36</f>
        <v>0</v>
      </c>
    </row>
    <row r="40" spans="1:15" ht="20" customHeight="1">
      <c r="A40" s="68">
        <v>34</v>
      </c>
      <c r="B40" s="64">
        <f>Professionals!C36</f>
        <v>0</v>
      </c>
      <c r="C40" s="65">
        <f>Professionals!AV36</f>
        <v>0</v>
      </c>
      <c r="D40" s="67"/>
      <c r="E40" s="66"/>
      <c r="F40" s="67"/>
      <c r="G40" s="110">
        <v>34</v>
      </c>
      <c r="H40" s="111" t="str">
        <f>Amateurs!C37</f>
        <v>Mzamo Thabede</v>
      </c>
      <c r="I40" s="112">
        <f>Amateurs!AV37</f>
        <v>30</v>
      </c>
      <c r="J40" s="67"/>
      <c r="K40" s="66"/>
      <c r="L40" s="67"/>
      <c r="M40" s="63">
        <v>34</v>
      </c>
      <c r="N40" s="111">
        <f>Masters!C37</f>
        <v>0</v>
      </c>
      <c r="O40" s="112">
        <f>Masters!AV37</f>
        <v>0</v>
      </c>
    </row>
    <row r="41" spans="1:15" ht="20" customHeight="1">
      <c r="A41" s="63">
        <v>35</v>
      </c>
      <c r="B41" s="64">
        <f>Professionals!C37</f>
        <v>0</v>
      </c>
      <c r="C41" s="65">
        <f>Professionals!AV37</f>
        <v>0</v>
      </c>
      <c r="D41" s="66"/>
      <c r="E41" s="67"/>
      <c r="F41" s="66"/>
      <c r="G41" s="110">
        <v>35</v>
      </c>
      <c r="H41" s="111" t="str">
        <f>Amateurs!C38</f>
        <v>Mohcine Hatifi</v>
      </c>
      <c r="I41" s="112">
        <f>Amateurs!AV38</f>
        <v>26</v>
      </c>
      <c r="J41" s="66"/>
      <c r="K41" s="67"/>
      <c r="L41" s="66"/>
      <c r="M41" s="63">
        <v>35</v>
      </c>
      <c r="N41" s="111">
        <f>Masters!C38</f>
        <v>0</v>
      </c>
      <c r="O41" s="112">
        <f>Masters!AV38</f>
        <v>0</v>
      </c>
    </row>
    <row r="42" spans="1:15" ht="20" customHeight="1">
      <c r="A42" s="68">
        <v>36</v>
      </c>
      <c r="B42" s="64">
        <f>Professionals!C38</f>
        <v>0</v>
      </c>
      <c r="C42" s="65">
        <f>Professionals!AV38</f>
        <v>0</v>
      </c>
      <c r="D42" s="67"/>
      <c r="E42" s="66"/>
      <c r="F42" s="67"/>
      <c r="G42" s="110">
        <v>36</v>
      </c>
      <c r="H42" s="111">
        <f>Amateurs!C39</f>
        <v>0</v>
      </c>
      <c r="I42" s="112">
        <f>Amateurs!AV39</f>
        <v>0</v>
      </c>
      <c r="J42" s="67"/>
      <c r="K42" s="66"/>
      <c r="L42" s="67"/>
      <c r="M42" s="63">
        <v>36</v>
      </c>
      <c r="N42" s="111">
        <f>Masters!C39</f>
        <v>0</v>
      </c>
      <c r="O42" s="112">
        <f>Masters!AV39</f>
        <v>0</v>
      </c>
    </row>
    <row r="43" spans="1:15" ht="20" customHeight="1">
      <c r="A43" s="68">
        <v>37</v>
      </c>
      <c r="B43" s="64">
        <f>Professionals!C39</f>
        <v>0</v>
      </c>
      <c r="C43" s="65">
        <f>Professionals!AV39</f>
        <v>0</v>
      </c>
      <c r="D43" s="66"/>
      <c r="E43" s="67"/>
      <c r="F43" s="66"/>
      <c r="G43" s="110">
        <v>37</v>
      </c>
      <c r="H43" s="111">
        <f>Amateurs!C40</f>
        <v>0</v>
      </c>
      <c r="I43" s="112">
        <f>Amateurs!AV40</f>
        <v>0</v>
      </c>
      <c r="J43" s="66"/>
      <c r="K43" s="67"/>
      <c r="L43" s="66"/>
      <c r="M43" s="63">
        <v>37</v>
      </c>
      <c r="N43" s="111">
        <f>Masters!C40</f>
        <v>0</v>
      </c>
      <c r="O43" s="112">
        <f>Masters!AV40</f>
        <v>0</v>
      </c>
    </row>
    <row r="44" spans="1:15" ht="20" customHeight="1">
      <c r="A44" s="63">
        <v>38</v>
      </c>
      <c r="B44" s="64">
        <f>Professionals!C40</f>
        <v>0</v>
      </c>
      <c r="C44" s="65">
        <f>Professionals!AV40</f>
        <v>0</v>
      </c>
      <c r="D44" s="67"/>
      <c r="E44" s="66"/>
      <c r="F44" s="67"/>
      <c r="G44" s="110">
        <v>38</v>
      </c>
      <c r="H44" s="111">
        <f>Amateurs!C41</f>
        <v>0</v>
      </c>
      <c r="I44" s="112">
        <f>Amateurs!AV41</f>
        <v>0</v>
      </c>
      <c r="J44" s="67"/>
      <c r="K44" s="66"/>
      <c r="L44" s="67"/>
      <c r="M44" s="63">
        <v>38</v>
      </c>
      <c r="N44" s="111">
        <f>Masters!C41</f>
        <v>0</v>
      </c>
      <c r="O44" s="112">
        <f>Masters!AV41</f>
        <v>0</v>
      </c>
    </row>
    <row r="45" spans="1:15" ht="20" customHeight="1">
      <c r="A45" s="68">
        <v>39</v>
      </c>
      <c r="B45" s="64">
        <f>Professionals!C41</f>
        <v>0</v>
      </c>
      <c r="C45" s="65">
        <f>Professionals!AV41</f>
        <v>0</v>
      </c>
      <c r="D45" s="66"/>
      <c r="E45" s="67"/>
      <c r="F45" s="66"/>
      <c r="G45" s="110">
        <v>39</v>
      </c>
      <c r="H45" s="111">
        <f>Amateurs!C42</f>
        <v>0</v>
      </c>
      <c r="I45" s="112">
        <f>Amateurs!AV42</f>
        <v>0</v>
      </c>
      <c r="J45" s="66"/>
      <c r="K45" s="67"/>
      <c r="L45" s="66"/>
      <c r="M45" s="63">
        <v>39</v>
      </c>
      <c r="N45" s="111">
        <f>Masters!C42</f>
        <v>0</v>
      </c>
      <c r="O45" s="112">
        <f>Masters!AV42</f>
        <v>0</v>
      </c>
    </row>
    <row r="46" spans="1:15" ht="20" customHeight="1">
      <c r="A46" s="68">
        <v>40</v>
      </c>
      <c r="B46" s="64">
        <f>Professionals!C42</f>
        <v>0</v>
      </c>
      <c r="C46" s="65">
        <f>Professionals!AV42</f>
        <v>0</v>
      </c>
      <c r="D46" s="67"/>
      <c r="E46" s="66"/>
      <c r="F46" s="67"/>
      <c r="G46" s="110">
        <v>40</v>
      </c>
      <c r="H46" s="111">
        <f>Amateurs!C43</f>
        <v>0</v>
      </c>
      <c r="I46" s="112">
        <f>Amateurs!AV43</f>
        <v>0</v>
      </c>
      <c r="J46" s="67"/>
      <c r="K46" s="66"/>
      <c r="L46" s="67"/>
      <c r="M46" s="63">
        <v>40</v>
      </c>
      <c r="N46" s="111">
        <f>Masters!C43</f>
        <v>0</v>
      </c>
      <c r="O46" s="112">
        <f>Masters!AV43</f>
        <v>0</v>
      </c>
    </row>
    <row r="47" spans="1:15" ht="20" customHeight="1">
      <c r="A47" s="63">
        <v>41</v>
      </c>
      <c r="B47" s="64">
        <f>Professionals!C43</f>
        <v>0</v>
      </c>
      <c r="C47" s="65">
        <f>Professionals!AV43</f>
        <v>0</v>
      </c>
      <c r="D47" s="66"/>
      <c r="E47" s="67"/>
      <c r="F47" s="66"/>
      <c r="G47" s="110">
        <v>41</v>
      </c>
      <c r="H47" s="111">
        <f>Amateurs!C44</f>
        <v>0</v>
      </c>
      <c r="I47" s="112">
        <f>Amateurs!AV44</f>
        <v>0</v>
      </c>
      <c r="J47" s="66"/>
      <c r="K47" s="67"/>
      <c r="L47" s="66"/>
      <c r="M47" s="63">
        <v>41</v>
      </c>
      <c r="N47" s="111">
        <f>Masters!C44</f>
        <v>0</v>
      </c>
      <c r="O47" s="112">
        <f>Masters!AV44</f>
        <v>0</v>
      </c>
    </row>
    <row r="48" spans="1:15" ht="20" customHeight="1">
      <c r="A48" s="68">
        <v>42</v>
      </c>
      <c r="B48" s="64">
        <f>Professionals!C44</f>
        <v>0</v>
      </c>
      <c r="C48" s="65">
        <f>Professionals!AV44</f>
        <v>0</v>
      </c>
      <c r="D48" s="67"/>
      <c r="E48" s="66"/>
      <c r="F48" s="67"/>
      <c r="G48" s="110">
        <v>42</v>
      </c>
      <c r="H48" s="111">
        <f>Amateurs!C45</f>
        <v>0</v>
      </c>
      <c r="I48" s="112">
        <f>Amateurs!AV45</f>
        <v>0</v>
      </c>
      <c r="J48" s="67"/>
      <c r="K48" s="66"/>
      <c r="L48" s="67"/>
      <c r="M48" s="63">
        <v>42</v>
      </c>
      <c r="N48" s="111">
        <f>Masters!C45</f>
        <v>0</v>
      </c>
      <c r="O48" s="112">
        <f>Masters!AV45</f>
        <v>0</v>
      </c>
    </row>
    <row r="49" spans="1:15" ht="20" customHeight="1">
      <c r="A49" s="68">
        <v>43</v>
      </c>
      <c r="B49" s="64">
        <f>Professionals!C45</f>
        <v>0</v>
      </c>
      <c r="C49" s="65">
        <f>Professionals!AV45</f>
        <v>0</v>
      </c>
      <c r="D49" s="66"/>
      <c r="E49" s="67"/>
      <c r="F49" s="66"/>
      <c r="G49" s="110">
        <v>43</v>
      </c>
      <c r="H49" s="111">
        <f>Amateurs!C46</f>
        <v>0</v>
      </c>
      <c r="I49" s="112">
        <f>Amateurs!AV46</f>
        <v>0</v>
      </c>
      <c r="J49" s="66"/>
      <c r="K49" s="67"/>
      <c r="L49" s="66"/>
      <c r="M49" s="63">
        <v>43</v>
      </c>
      <c r="N49" s="111">
        <f>Masters!C46</f>
        <v>0</v>
      </c>
      <c r="O49" s="112">
        <f>Masters!AV46</f>
        <v>0</v>
      </c>
    </row>
    <row r="50" spans="1:15" ht="20" customHeight="1">
      <c r="A50" s="63">
        <v>44</v>
      </c>
      <c r="B50" s="64">
        <f>Professionals!C46</f>
        <v>0</v>
      </c>
      <c r="C50" s="65">
        <f>Professionals!AV46</f>
        <v>0</v>
      </c>
      <c r="D50" s="67"/>
      <c r="E50" s="66"/>
      <c r="F50" s="67"/>
      <c r="G50" s="110">
        <v>44</v>
      </c>
      <c r="H50" s="111">
        <f>Amateurs!C47</f>
        <v>0</v>
      </c>
      <c r="I50" s="112">
        <f>Amateurs!AV47</f>
        <v>0</v>
      </c>
      <c r="J50" s="67"/>
      <c r="K50" s="66"/>
      <c r="L50" s="67"/>
      <c r="M50" s="63">
        <v>44</v>
      </c>
      <c r="N50" s="111">
        <f>Masters!C47</f>
        <v>0</v>
      </c>
      <c r="O50" s="112">
        <f>Masters!AV47</f>
        <v>0</v>
      </c>
    </row>
    <row r="51" spans="1:15" ht="20" customHeight="1">
      <c r="A51" s="68">
        <v>45</v>
      </c>
      <c r="B51" s="64">
        <f>Professionals!C47</f>
        <v>0</v>
      </c>
      <c r="C51" s="65">
        <f>Professionals!AV47</f>
        <v>0</v>
      </c>
      <c r="D51" s="66"/>
      <c r="E51" s="67"/>
      <c r="F51" s="66"/>
      <c r="G51" s="110">
        <v>45</v>
      </c>
      <c r="H51" s="111">
        <f>Amateurs!C48</f>
        <v>0</v>
      </c>
      <c r="I51" s="112">
        <f>Amateurs!AV48</f>
        <v>0</v>
      </c>
      <c r="J51" s="66"/>
      <c r="K51" s="67"/>
      <c r="L51" s="66"/>
      <c r="M51" s="63">
        <v>45</v>
      </c>
      <c r="N51" s="111">
        <f>Masters!C48</f>
        <v>0</v>
      </c>
      <c r="O51" s="112">
        <f>Masters!AV48</f>
        <v>0</v>
      </c>
    </row>
    <row r="52" spans="1:15" ht="20" customHeight="1">
      <c r="A52" s="68">
        <v>46</v>
      </c>
      <c r="B52" s="64">
        <f>Professionals!C48</f>
        <v>0</v>
      </c>
      <c r="C52" s="65">
        <f>Professionals!AV48</f>
        <v>0</v>
      </c>
      <c r="D52" s="67"/>
      <c r="E52" s="66"/>
      <c r="F52" s="67"/>
      <c r="G52" s="110">
        <v>46</v>
      </c>
      <c r="H52" s="111">
        <f>Amateurs!C49</f>
        <v>0</v>
      </c>
      <c r="I52" s="112">
        <f>Amateurs!AV49</f>
        <v>0</v>
      </c>
      <c r="J52" s="67"/>
      <c r="K52" s="66"/>
      <c r="L52" s="67"/>
      <c r="M52" s="63">
        <v>46</v>
      </c>
      <c r="N52" s="111">
        <f>Masters!C49</f>
        <v>0</v>
      </c>
      <c r="O52" s="112">
        <f>Masters!AV49</f>
        <v>0</v>
      </c>
    </row>
    <row r="53" spans="1:15" ht="20" customHeight="1">
      <c r="A53" s="63">
        <v>47</v>
      </c>
      <c r="B53" s="64">
        <f>Professionals!C49</f>
        <v>0</v>
      </c>
      <c r="C53" s="65">
        <f>Professionals!AV49</f>
        <v>0</v>
      </c>
      <c r="D53" s="66"/>
      <c r="E53" s="67"/>
      <c r="F53" s="66"/>
      <c r="G53" s="110">
        <v>47</v>
      </c>
      <c r="H53" s="111">
        <f>Amateurs!C50</f>
        <v>0</v>
      </c>
      <c r="I53" s="112">
        <f>Amateurs!AV50</f>
        <v>0</v>
      </c>
      <c r="J53" s="66"/>
      <c r="K53" s="67"/>
      <c r="L53" s="66"/>
      <c r="M53" s="63">
        <v>47</v>
      </c>
      <c r="N53" s="111">
        <f>Masters!C50</f>
        <v>0</v>
      </c>
      <c r="O53" s="112">
        <f>Masters!AV50</f>
        <v>0</v>
      </c>
    </row>
    <row r="54" spans="1:15" ht="20" customHeight="1">
      <c r="A54" s="68">
        <v>48</v>
      </c>
      <c r="B54" s="64">
        <f>Professionals!C50</f>
        <v>0</v>
      </c>
      <c r="C54" s="65">
        <f>Professionals!AV50</f>
        <v>0</v>
      </c>
      <c r="D54" s="67"/>
      <c r="E54" s="66"/>
      <c r="F54" s="67"/>
      <c r="G54" s="110">
        <v>48</v>
      </c>
      <c r="H54" s="111">
        <f>Amateurs!C51</f>
        <v>0</v>
      </c>
      <c r="I54" s="112">
        <f>Amateurs!AV51</f>
        <v>0</v>
      </c>
      <c r="J54" s="67"/>
      <c r="K54" s="66"/>
      <c r="L54" s="67"/>
      <c r="M54" s="63">
        <v>48</v>
      </c>
      <c r="N54" s="111">
        <f>Masters!C51</f>
        <v>0</v>
      </c>
      <c r="O54" s="112">
        <f>Masters!AV51</f>
        <v>0</v>
      </c>
    </row>
    <row r="55" spans="1:15" ht="20" customHeight="1">
      <c r="A55" s="68">
        <v>49</v>
      </c>
      <c r="B55" s="64">
        <f>Professionals!C51</f>
        <v>0</v>
      </c>
      <c r="C55" s="65">
        <f>Professionals!AV51</f>
        <v>0</v>
      </c>
      <c r="D55" s="66"/>
      <c r="E55" s="67"/>
      <c r="F55" s="66"/>
      <c r="G55" s="110">
        <v>49</v>
      </c>
      <c r="H55" s="111">
        <f>Amateurs!C52</f>
        <v>0</v>
      </c>
      <c r="I55" s="112">
        <f>Amateurs!AV52</f>
        <v>0</v>
      </c>
      <c r="J55" s="66"/>
      <c r="K55" s="67"/>
      <c r="L55" s="66"/>
      <c r="M55" s="63">
        <v>49</v>
      </c>
      <c r="N55" s="111">
        <f>Masters!C52</f>
        <v>0</v>
      </c>
      <c r="O55" s="112">
        <f>Masters!AV52</f>
        <v>0</v>
      </c>
    </row>
    <row r="56" spans="1:15" ht="20" customHeight="1">
      <c r="A56" s="63">
        <v>50</v>
      </c>
      <c r="B56" s="64">
        <f>Professionals!C52</f>
        <v>0</v>
      </c>
      <c r="C56" s="65">
        <f>Professionals!AV52</f>
        <v>0</v>
      </c>
      <c r="D56" s="67"/>
      <c r="E56" s="66"/>
      <c r="F56" s="67"/>
      <c r="G56" s="110">
        <v>50</v>
      </c>
      <c r="H56" s="111">
        <f>Amateurs!C53</f>
        <v>0</v>
      </c>
      <c r="I56" s="112">
        <f>Amateurs!AV53</f>
        <v>0</v>
      </c>
      <c r="J56" s="67"/>
      <c r="K56" s="66"/>
      <c r="L56" s="67"/>
      <c r="M56" s="63">
        <v>50</v>
      </c>
      <c r="N56" s="111">
        <f>Masters!C53</f>
        <v>0</v>
      </c>
      <c r="O56" s="112">
        <f>Masters!AV53</f>
        <v>0</v>
      </c>
    </row>
  </sheetData>
  <sortState ref="N7:O18">
    <sortCondition descending="1" ref="O7"/>
  </sortState>
  <mergeCells count="17">
    <mergeCell ref="M3:O3"/>
    <mergeCell ref="M4:O4"/>
    <mergeCell ref="M5:M6"/>
    <mergeCell ref="N5:N6"/>
    <mergeCell ref="O5:O6"/>
    <mergeCell ref="A1:O1"/>
    <mergeCell ref="A2:O2"/>
    <mergeCell ref="G3:I3"/>
    <mergeCell ref="A3:C3"/>
    <mergeCell ref="C5:C6"/>
    <mergeCell ref="G5:G6"/>
    <mergeCell ref="H5:H6"/>
    <mergeCell ref="I5:I6"/>
    <mergeCell ref="G4:I4"/>
    <mergeCell ref="A4:C4"/>
    <mergeCell ref="A5:A6"/>
    <mergeCell ref="B5:B6"/>
  </mergeCells>
  <phoneticPr fontId="10" type="noConversion"/>
  <pageMargins left="0.75" right="0.75" top="1" bottom="1" header="0.5" footer="0.5"/>
  <pageSetup paperSize="9" orientation="portrait" r:id="rId1"/>
  <headerFooter alignWithMargins="0">
    <oddFooter>&amp;L&amp;1#&amp;"Calibri"&amp;6&amp;K737373BUSINESS DOCUMENT  This document is intended for business use and should be distributed to intended recipients only.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C69"/>
  <sheetViews>
    <sheetView zoomScale="120" zoomScaleNormal="120" workbookViewId="0">
      <pane ySplit="1" topLeftCell="A2" activePane="bottomLeft" state="frozen"/>
      <selection pane="bottomLeft" activeCell="E67" sqref="E67"/>
    </sheetView>
  </sheetViews>
  <sheetFormatPr baseColWidth="10" defaultColWidth="11.5" defaultRowHeight="13"/>
  <cols>
    <col min="1" max="1" width="3.6640625" style="186" customWidth="1"/>
    <col min="2" max="2" width="28.33203125" style="185" customWidth="1"/>
    <col min="3" max="16384" width="11.5" style="185"/>
  </cols>
  <sheetData>
    <row r="1" spans="1:3">
      <c r="B1" s="194" t="s">
        <v>339</v>
      </c>
      <c r="C1" s="194" t="s">
        <v>476</v>
      </c>
    </row>
    <row r="2" spans="1:3">
      <c r="A2" s="186">
        <v>1</v>
      </c>
      <c r="B2" s="179" t="s">
        <v>113</v>
      </c>
      <c r="C2" s="179" t="s">
        <v>473</v>
      </c>
    </row>
    <row r="3" spans="1:3">
      <c r="A3" s="186">
        <v>2</v>
      </c>
      <c r="B3" s="179" t="s">
        <v>111</v>
      </c>
      <c r="C3" s="179" t="s">
        <v>473</v>
      </c>
    </row>
    <row r="4" spans="1:3">
      <c r="A4" s="186">
        <v>3</v>
      </c>
      <c r="B4" s="179" t="s">
        <v>106</v>
      </c>
      <c r="C4" s="179" t="s">
        <v>473</v>
      </c>
    </row>
    <row r="5" spans="1:3">
      <c r="A5" s="186">
        <v>4</v>
      </c>
      <c r="B5" s="179" t="s">
        <v>335</v>
      </c>
      <c r="C5" s="179" t="s">
        <v>473</v>
      </c>
    </row>
    <row r="6" spans="1:3">
      <c r="A6" s="186">
        <v>5</v>
      </c>
      <c r="B6" s="179" t="s">
        <v>334</v>
      </c>
      <c r="C6" s="179" t="s">
        <v>473</v>
      </c>
    </row>
    <row r="7" spans="1:3">
      <c r="A7" s="186">
        <v>6</v>
      </c>
      <c r="B7" s="179" t="s">
        <v>210</v>
      </c>
      <c r="C7" s="179" t="s">
        <v>473</v>
      </c>
    </row>
    <row r="8" spans="1:3">
      <c r="A8" s="186">
        <v>7</v>
      </c>
      <c r="B8" s="179" t="s">
        <v>285</v>
      </c>
      <c r="C8" s="179" t="s">
        <v>473</v>
      </c>
    </row>
    <row r="9" spans="1:3">
      <c r="A9" s="186">
        <v>8</v>
      </c>
      <c r="B9" s="179" t="s">
        <v>342</v>
      </c>
      <c r="C9" s="179" t="s">
        <v>473</v>
      </c>
    </row>
    <row r="10" spans="1:3">
      <c r="A10" s="186">
        <v>9</v>
      </c>
      <c r="B10" s="179" t="s">
        <v>211</v>
      </c>
      <c r="C10" s="179" t="s">
        <v>473</v>
      </c>
    </row>
    <row r="11" spans="1:3">
      <c r="A11" s="186">
        <v>10</v>
      </c>
      <c r="B11" s="179" t="s">
        <v>117</v>
      </c>
      <c r="C11" s="179" t="s">
        <v>473</v>
      </c>
    </row>
    <row r="12" spans="1:3">
      <c r="A12" s="186">
        <v>11</v>
      </c>
      <c r="B12" s="179" t="s">
        <v>205</v>
      </c>
      <c r="C12" s="179" t="s">
        <v>473</v>
      </c>
    </row>
    <row r="13" spans="1:3">
      <c r="A13" s="186">
        <v>12</v>
      </c>
      <c r="B13" s="179" t="s">
        <v>337</v>
      </c>
      <c r="C13" s="179" t="s">
        <v>473</v>
      </c>
    </row>
    <row r="14" spans="1:3">
      <c r="A14" s="186">
        <v>13</v>
      </c>
      <c r="B14" s="179" t="s">
        <v>116</v>
      </c>
      <c r="C14" s="179" t="s">
        <v>473</v>
      </c>
    </row>
    <row r="15" spans="1:3">
      <c r="A15" s="186">
        <v>14</v>
      </c>
      <c r="B15" s="179" t="s">
        <v>105</v>
      </c>
      <c r="C15" s="179" t="s">
        <v>473</v>
      </c>
    </row>
    <row r="16" spans="1:3">
      <c r="A16" s="186">
        <v>15</v>
      </c>
      <c r="B16" s="179" t="s">
        <v>343</v>
      </c>
      <c r="C16" s="179" t="s">
        <v>473</v>
      </c>
    </row>
    <row r="17" spans="1:3">
      <c r="A17" s="186">
        <v>16</v>
      </c>
      <c r="B17" s="179" t="s">
        <v>209</v>
      </c>
      <c r="C17" s="179" t="s">
        <v>473</v>
      </c>
    </row>
    <row r="18" spans="1:3">
      <c r="A18" s="186">
        <v>17</v>
      </c>
      <c r="B18" s="179" t="s">
        <v>284</v>
      </c>
      <c r="C18" s="179" t="s">
        <v>473</v>
      </c>
    </row>
    <row r="19" spans="1:3">
      <c r="A19" s="186">
        <v>18</v>
      </c>
      <c r="B19" s="179" t="s">
        <v>212</v>
      </c>
      <c r="C19" s="179" t="s">
        <v>473</v>
      </c>
    </row>
    <row r="20" spans="1:3">
      <c r="A20" s="186">
        <v>19</v>
      </c>
      <c r="B20" s="179" t="s">
        <v>107</v>
      </c>
      <c r="C20" s="179" t="s">
        <v>473</v>
      </c>
    </row>
    <row r="21" spans="1:3">
      <c r="A21" s="186">
        <v>20</v>
      </c>
      <c r="B21" s="179" t="s">
        <v>109</v>
      </c>
      <c r="C21" s="179" t="s">
        <v>473</v>
      </c>
    </row>
    <row r="22" spans="1:3">
      <c r="A22" s="186">
        <v>21</v>
      </c>
      <c r="B22" s="179" t="s">
        <v>115</v>
      </c>
      <c r="C22" s="179" t="s">
        <v>473</v>
      </c>
    </row>
    <row r="23" spans="1:3">
      <c r="A23" s="186">
        <v>22</v>
      </c>
      <c r="B23" s="179" t="s">
        <v>278</v>
      </c>
      <c r="C23" s="179" t="s">
        <v>473</v>
      </c>
    </row>
    <row r="24" spans="1:3">
      <c r="A24" s="186">
        <v>23</v>
      </c>
      <c r="B24" s="179" t="s">
        <v>214</v>
      </c>
      <c r="C24" s="179" t="s">
        <v>473</v>
      </c>
    </row>
    <row r="25" spans="1:3">
      <c r="A25" s="186">
        <v>24</v>
      </c>
      <c r="B25" s="179" t="s">
        <v>213</v>
      </c>
      <c r="C25" s="179" t="s">
        <v>473</v>
      </c>
    </row>
    <row r="26" spans="1:3">
      <c r="A26" s="186">
        <v>25</v>
      </c>
      <c r="B26" s="179" t="s">
        <v>118</v>
      </c>
      <c r="C26" s="179" t="s">
        <v>473</v>
      </c>
    </row>
    <row r="27" spans="1:3">
      <c r="A27" s="186">
        <v>26</v>
      </c>
      <c r="B27" s="179" t="s">
        <v>120</v>
      </c>
      <c r="C27" s="179" t="s">
        <v>473</v>
      </c>
    </row>
    <row r="28" spans="1:3">
      <c r="A28" s="186">
        <v>27</v>
      </c>
      <c r="B28" s="179" t="s">
        <v>206</v>
      </c>
      <c r="C28" s="179" t="s">
        <v>473</v>
      </c>
    </row>
    <row r="29" spans="1:3">
      <c r="A29" s="186">
        <v>28</v>
      </c>
      <c r="B29" s="179" t="s">
        <v>114</v>
      </c>
      <c r="C29" s="179" t="s">
        <v>473</v>
      </c>
    </row>
    <row r="30" spans="1:3">
      <c r="A30" s="186">
        <v>29</v>
      </c>
      <c r="B30" s="179" t="s">
        <v>110</v>
      </c>
      <c r="C30" s="179" t="s">
        <v>473</v>
      </c>
    </row>
    <row r="31" spans="1:3">
      <c r="A31" s="186">
        <v>30</v>
      </c>
      <c r="B31" s="179" t="s">
        <v>112</v>
      </c>
      <c r="C31" s="179" t="s">
        <v>473</v>
      </c>
    </row>
    <row r="32" spans="1:3">
      <c r="A32" s="186">
        <v>31</v>
      </c>
      <c r="B32" s="179" t="s">
        <v>405</v>
      </c>
      <c r="C32" s="179" t="s">
        <v>473</v>
      </c>
    </row>
    <row r="33" spans="1:3">
      <c r="A33" s="186">
        <v>32</v>
      </c>
      <c r="B33" s="179" t="s">
        <v>336</v>
      </c>
      <c r="C33" s="179" t="s">
        <v>473</v>
      </c>
    </row>
    <row r="34" spans="1:3">
      <c r="A34" s="186">
        <v>33</v>
      </c>
      <c r="B34" s="179" t="s">
        <v>407</v>
      </c>
      <c r="C34" s="179" t="s">
        <v>473</v>
      </c>
    </row>
    <row r="35" spans="1:3">
      <c r="A35" s="186">
        <v>34</v>
      </c>
      <c r="B35" s="179" t="s">
        <v>108</v>
      </c>
      <c r="C35" s="179" t="s">
        <v>473</v>
      </c>
    </row>
    <row r="36" spans="1:3">
      <c r="A36" s="186">
        <v>35</v>
      </c>
      <c r="B36" s="179" t="s">
        <v>470</v>
      </c>
      <c r="C36" s="179" t="s">
        <v>473</v>
      </c>
    </row>
    <row r="37" spans="1:3">
      <c r="A37" s="186">
        <v>1</v>
      </c>
      <c r="B37" s="180" t="s">
        <v>369</v>
      </c>
      <c r="C37" s="180" t="s">
        <v>474</v>
      </c>
    </row>
    <row r="38" spans="1:3">
      <c r="A38" s="186">
        <v>2</v>
      </c>
      <c r="B38" s="180" t="s">
        <v>370</v>
      </c>
      <c r="C38" s="180" t="s">
        <v>474</v>
      </c>
    </row>
    <row r="39" spans="1:3">
      <c r="A39" s="186">
        <v>3</v>
      </c>
      <c r="B39" s="180" t="s">
        <v>151</v>
      </c>
      <c r="C39" s="180" t="s">
        <v>474</v>
      </c>
    </row>
    <row r="40" spans="1:3">
      <c r="A40" s="186">
        <v>4</v>
      </c>
      <c r="B40" s="180" t="s">
        <v>258</v>
      </c>
      <c r="C40" s="180" t="s">
        <v>474</v>
      </c>
    </row>
    <row r="41" spans="1:3">
      <c r="A41" s="186">
        <v>5</v>
      </c>
      <c r="B41" s="180" t="s">
        <v>282</v>
      </c>
      <c r="C41" s="180" t="s">
        <v>474</v>
      </c>
    </row>
    <row r="42" spans="1:3">
      <c r="A42" s="186">
        <v>6</v>
      </c>
      <c r="B42" s="180" t="s">
        <v>153</v>
      </c>
      <c r="C42" s="180" t="s">
        <v>474</v>
      </c>
    </row>
    <row r="43" spans="1:3">
      <c r="A43" s="186">
        <v>7</v>
      </c>
      <c r="B43" s="180" t="s">
        <v>157</v>
      </c>
      <c r="C43" s="180" t="s">
        <v>474</v>
      </c>
    </row>
    <row r="44" spans="1:3">
      <c r="A44" s="186">
        <v>8</v>
      </c>
      <c r="B44" s="180" t="s">
        <v>345</v>
      </c>
      <c r="C44" s="180" t="s">
        <v>474</v>
      </c>
    </row>
    <row r="45" spans="1:3">
      <c r="A45" s="186">
        <v>9</v>
      </c>
      <c r="B45" s="180" t="s">
        <v>283</v>
      </c>
      <c r="C45" s="180" t="s">
        <v>474</v>
      </c>
    </row>
    <row r="46" spans="1:3">
      <c r="A46" s="186">
        <v>10</v>
      </c>
      <c r="B46" s="180" t="s">
        <v>156</v>
      </c>
      <c r="C46" s="180" t="s">
        <v>474</v>
      </c>
    </row>
    <row r="47" spans="1:3">
      <c r="A47" s="186">
        <v>11</v>
      </c>
      <c r="B47" s="180" t="s">
        <v>154</v>
      </c>
      <c r="C47" s="180" t="s">
        <v>474</v>
      </c>
    </row>
    <row r="48" spans="1:3">
      <c r="A48" s="186">
        <v>12</v>
      </c>
      <c r="B48" s="180" t="s">
        <v>155</v>
      </c>
      <c r="C48" s="180" t="s">
        <v>474</v>
      </c>
    </row>
    <row r="49" spans="1:3">
      <c r="A49" s="186">
        <v>13</v>
      </c>
      <c r="B49" s="180" t="s">
        <v>152</v>
      </c>
      <c r="C49" s="180" t="s">
        <v>474</v>
      </c>
    </row>
    <row r="50" spans="1:3">
      <c r="A50" s="186">
        <v>14</v>
      </c>
      <c r="B50" s="180" t="s">
        <v>469</v>
      </c>
      <c r="C50" s="180" t="s">
        <v>474</v>
      </c>
    </row>
    <row r="51" spans="1:3">
      <c r="A51" s="186">
        <v>1</v>
      </c>
      <c r="B51" s="193" t="s">
        <v>425</v>
      </c>
      <c r="C51" s="193" t="s">
        <v>475</v>
      </c>
    </row>
    <row r="52" spans="1:3">
      <c r="A52" s="186">
        <v>2</v>
      </c>
      <c r="B52" s="193" t="s">
        <v>173</v>
      </c>
      <c r="C52" s="193" t="s">
        <v>475</v>
      </c>
    </row>
    <row r="53" spans="1:3">
      <c r="A53" s="186">
        <v>3</v>
      </c>
      <c r="B53" s="193" t="s">
        <v>266</v>
      </c>
      <c r="C53" s="193" t="s">
        <v>475</v>
      </c>
    </row>
    <row r="54" spans="1:3">
      <c r="A54" s="186">
        <v>4</v>
      </c>
      <c r="B54" s="193" t="s">
        <v>181</v>
      </c>
      <c r="C54" s="193" t="s">
        <v>475</v>
      </c>
    </row>
    <row r="55" spans="1:3">
      <c r="A55" s="186">
        <v>5</v>
      </c>
      <c r="B55" s="193" t="s">
        <v>180</v>
      </c>
      <c r="C55" s="193" t="s">
        <v>475</v>
      </c>
    </row>
    <row r="56" spans="1:3">
      <c r="A56" s="186">
        <v>6</v>
      </c>
      <c r="B56" s="193" t="s">
        <v>472</v>
      </c>
      <c r="C56" s="193" t="s">
        <v>475</v>
      </c>
    </row>
    <row r="57" spans="1:3">
      <c r="A57" s="186">
        <v>7</v>
      </c>
      <c r="B57" s="193" t="s">
        <v>477</v>
      </c>
      <c r="C57" s="193" t="s">
        <v>475</v>
      </c>
    </row>
    <row r="58" spans="1:3">
      <c r="A58" s="186">
        <v>8</v>
      </c>
      <c r="B58" s="193" t="s">
        <v>174</v>
      </c>
      <c r="C58" s="193" t="s">
        <v>475</v>
      </c>
    </row>
    <row r="59" spans="1:3">
      <c r="A59" s="186">
        <v>9</v>
      </c>
      <c r="B59" s="193" t="s">
        <v>178</v>
      </c>
      <c r="C59" s="193" t="s">
        <v>475</v>
      </c>
    </row>
    <row r="60" spans="1:3">
      <c r="A60" s="186">
        <v>10</v>
      </c>
      <c r="B60" s="193" t="s">
        <v>268</v>
      </c>
      <c r="C60" s="193" t="s">
        <v>475</v>
      </c>
    </row>
    <row r="61" spans="1:3">
      <c r="A61" s="186">
        <v>11</v>
      </c>
      <c r="B61" s="193" t="s">
        <v>418</v>
      </c>
      <c r="C61" s="193" t="s">
        <v>475</v>
      </c>
    </row>
    <row r="62" spans="1:3">
      <c r="A62" s="186">
        <v>12</v>
      </c>
      <c r="B62" s="193" t="s">
        <v>172</v>
      </c>
      <c r="C62" s="193" t="s">
        <v>475</v>
      </c>
    </row>
    <row r="63" spans="1:3">
      <c r="A63" s="186">
        <v>13</v>
      </c>
      <c r="B63" s="193" t="s">
        <v>471</v>
      </c>
      <c r="C63" s="193" t="s">
        <v>475</v>
      </c>
    </row>
    <row r="64" spans="1:3">
      <c r="A64" s="186">
        <v>14</v>
      </c>
      <c r="B64" s="193" t="s">
        <v>267</v>
      </c>
      <c r="C64" s="193" t="s">
        <v>475</v>
      </c>
    </row>
    <row r="65" spans="1:3">
      <c r="A65" s="186">
        <v>15</v>
      </c>
      <c r="B65" s="193" t="s">
        <v>175</v>
      </c>
      <c r="C65" s="193" t="s">
        <v>475</v>
      </c>
    </row>
    <row r="66" spans="1:3">
      <c r="A66" s="186">
        <v>16</v>
      </c>
      <c r="B66" s="193" t="s">
        <v>177</v>
      </c>
      <c r="C66" s="193" t="s">
        <v>475</v>
      </c>
    </row>
    <row r="67" spans="1:3">
      <c r="A67" s="186">
        <v>17</v>
      </c>
      <c r="B67" s="193" t="s">
        <v>179</v>
      </c>
      <c r="C67" s="193" t="s">
        <v>475</v>
      </c>
    </row>
    <row r="68" spans="1:3">
      <c r="A68" s="186">
        <v>18</v>
      </c>
      <c r="B68" s="193" t="s">
        <v>182</v>
      </c>
      <c r="C68" s="193" t="s">
        <v>475</v>
      </c>
    </row>
    <row r="69" spans="1:3">
      <c r="A69" s="186">
        <v>19</v>
      </c>
      <c r="B69" s="193" t="s">
        <v>426</v>
      </c>
      <c r="C69" s="193" t="s">
        <v>475</v>
      </c>
    </row>
  </sheetData>
  <sortState ref="B2:C69">
    <sortCondition ref="C2:C69"/>
    <sortCondition ref="B2:B69"/>
  </sortState>
  <pageMargins left="0.7" right="0.7" top="0.75" bottom="0.75" header="0.3" footer="0.3"/>
  <pageSetup orientation="portrait" r:id="rId1"/>
  <headerFooter>
    <oddFooter>&amp;L&amp;1#&amp;"Calibri"&amp;6&amp;K737373BUSINESS DOCUMENT  This document is intended for business use and should be distributed to intended recipients only.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0">
    <tabColor theme="1" tint="0.249977111117893"/>
  </sheetPr>
  <dimension ref="A1:K33"/>
  <sheetViews>
    <sheetView zoomScaleNormal="100" zoomScalePageLayoutView="85" workbookViewId="0">
      <selection activeCell="F9" sqref="F9"/>
    </sheetView>
  </sheetViews>
  <sheetFormatPr baseColWidth="10" defaultColWidth="8.83203125" defaultRowHeight="18" customHeight="1"/>
  <cols>
    <col min="1" max="1" width="16.83203125" style="17" customWidth="1"/>
    <col min="2" max="2" width="9.5" style="17" customWidth="1"/>
    <col min="3" max="3" width="14.1640625" style="17" customWidth="1"/>
    <col min="4" max="4" width="14.6640625" style="17" customWidth="1"/>
    <col min="5" max="5" width="8.83203125" style="17"/>
    <col min="6" max="6" width="11.1640625" style="17" customWidth="1"/>
    <col min="7" max="16384" width="8.83203125" style="17"/>
  </cols>
  <sheetData>
    <row r="1" spans="1:11" ht="30" customHeight="1">
      <c r="A1" s="244" t="s">
        <v>93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</row>
    <row r="3" spans="1:11" ht="18" customHeight="1">
      <c r="C3" s="18" t="s">
        <v>13</v>
      </c>
      <c r="D3" s="18" t="s">
        <v>14</v>
      </c>
    </row>
    <row r="4" spans="1:11" ht="18" customHeight="1">
      <c r="C4" s="19" t="s">
        <v>15</v>
      </c>
      <c r="D4" s="19">
        <v>75</v>
      </c>
    </row>
    <row r="5" spans="1:11" ht="18" customHeight="1">
      <c r="C5" s="19" t="s">
        <v>16</v>
      </c>
      <c r="D5" s="19">
        <v>67</v>
      </c>
      <c r="F5" s="17" t="s">
        <v>94</v>
      </c>
    </row>
    <row r="6" spans="1:11" ht="18" customHeight="1">
      <c r="C6" s="19" t="s">
        <v>17</v>
      </c>
      <c r="D6" s="19">
        <v>60</v>
      </c>
    </row>
    <row r="7" spans="1:11" ht="18" customHeight="1">
      <c r="C7" s="19" t="s">
        <v>18</v>
      </c>
      <c r="D7" s="19">
        <v>54</v>
      </c>
      <c r="F7" s="17" t="s">
        <v>95</v>
      </c>
    </row>
    <row r="8" spans="1:11" ht="18" customHeight="1">
      <c r="C8" s="19" t="s">
        <v>19</v>
      </c>
      <c r="D8" s="19">
        <v>49</v>
      </c>
    </row>
    <row r="9" spans="1:11" ht="18" customHeight="1">
      <c r="C9" s="19" t="s">
        <v>20</v>
      </c>
      <c r="D9" s="19">
        <v>45</v>
      </c>
      <c r="F9" s="192" t="s">
        <v>519</v>
      </c>
    </row>
    <row r="10" spans="1:11" ht="18" customHeight="1">
      <c r="C10" s="19" t="s">
        <v>21</v>
      </c>
      <c r="D10" s="19">
        <v>42</v>
      </c>
      <c r="F10" s="191"/>
    </row>
    <row r="11" spans="1:11" ht="18" customHeight="1">
      <c r="C11" s="19" t="s">
        <v>22</v>
      </c>
      <c r="D11" s="19">
        <v>39</v>
      </c>
    </row>
    <row r="12" spans="1:11" ht="18" customHeight="1">
      <c r="C12" s="19" t="s">
        <v>23</v>
      </c>
      <c r="D12" s="19">
        <v>36</v>
      </c>
    </row>
    <row r="13" spans="1:11" ht="18" customHeight="1">
      <c r="C13" s="19" t="s">
        <v>24</v>
      </c>
      <c r="D13" s="19">
        <v>33</v>
      </c>
    </row>
    <row r="14" spans="1:11" ht="18" customHeight="1">
      <c r="C14" s="19" t="s">
        <v>25</v>
      </c>
      <c r="D14" s="19">
        <v>30</v>
      </c>
    </row>
    <row r="15" spans="1:11" ht="18" customHeight="1">
      <c r="C15" s="19" t="s">
        <v>26</v>
      </c>
      <c r="D15" s="19">
        <v>28</v>
      </c>
    </row>
    <row r="16" spans="1:11" ht="18" customHeight="1">
      <c r="C16" s="19" t="s">
        <v>27</v>
      </c>
      <c r="D16" s="19">
        <v>26</v>
      </c>
    </row>
    <row r="17" spans="3:5" ht="18" customHeight="1">
      <c r="C17" s="19" t="s">
        <v>28</v>
      </c>
      <c r="D17" s="19">
        <v>24</v>
      </c>
    </row>
    <row r="18" spans="3:5" ht="18" customHeight="1">
      <c r="C18" s="19" t="s">
        <v>29</v>
      </c>
      <c r="D18" s="19">
        <v>22</v>
      </c>
    </row>
    <row r="19" spans="3:5" ht="18" customHeight="1">
      <c r="C19" s="19" t="s">
        <v>30</v>
      </c>
      <c r="D19" s="19">
        <v>20</v>
      </c>
    </row>
    <row r="20" spans="3:5" ht="18" customHeight="1">
      <c r="C20" s="19" t="s">
        <v>31</v>
      </c>
      <c r="D20" s="19">
        <v>18</v>
      </c>
    </row>
    <row r="21" spans="3:5" ht="18" customHeight="1">
      <c r="C21" s="19" t="s">
        <v>32</v>
      </c>
      <c r="D21" s="19">
        <v>16</v>
      </c>
    </row>
    <row r="22" spans="3:5" ht="18" customHeight="1">
      <c r="C22" s="19" t="s">
        <v>33</v>
      </c>
      <c r="D22" s="19">
        <v>14</v>
      </c>
    </row>
    <row r="23" spans="3:5" ht="18" customHeight="1">
      <c r="C23" s="19" t="s">
        <v>34</v>
      </c>
      <c r="D23" s="19">
        <v>12</v>
      </c>
    </row>
    <row r="24" spans="3:5" ht="18" customHeight="1">
      <c r="C24" s="19" t="s">
        <v>35</v>
      </c>
      <c r="D24" s="19">
        <v>10</v>
      </c>
    </row>
    <row r="25" spans="3:5" ht="18" customHeight="1">
      <c r="C25" s="19" t="s">
        <v>36</v>
      </c>
      <c r="D25" s="19">
        <v>9</v>
      </c>
    </row>
    <row r="26" spans="3:5" ht="18" customHeight="1">
      <c r="C26" s="19" t="s">
        <v>37</v>
      </c>
      <c r="D26" s="19">
        <v>8</v>
      </c>
      <c r="E26" s="21"/>
    </row>
    <row r="27" spans="3:5" ht="18" customHeight="1">
      <c r="C27" s="19" t="s">
        <v>38</v>
      </c>
      <c r="D27" s="19">
        <v>7</v>
      </c>
    </row>
    <row r="28" spans="3:5" ht="18" customHeight="1">
      <c r="C28" s="19" t="s">
        <v>39</v>
      </c>
      <c r="D28" s="19">
        <v>6</v>
      </c>
    </row>
    <row r="29" spans="3:5" ht="18" customHeight="1">
      <c r="C29" s="22" t="s">
        <v>40</v>
      </c>
      <c r="D29" s="22">
        <v>5</v>
      </c>
    </row>
    <row r="30" spans="3:5" ht="18" customHeight="1">
      <c r="C30" s="22" t="s">
        <v>41</v>
      </c>
      <c r="D30" s="22">
        <v>4</v>
      </c>
    </row>
    <row r="31" spans="3:5" ht="18" customHeight="1">
      <c r="C31" s="22" t="s">
        <v>42</v>
      </c>
      <c r="D31" s="22">
        <v>3</v>
      </c>
    </row>
    <row r="32" spans="3:5" ht="18" customHeight="1">
      <c r="C32" s="22" t="s">
        <v>43</v>
      </c>
      <c r="D32" s="22">
        <v>2</v>
      </c>
    </row>
    <row r="33" spans="3:4" ht="18" customHeight="1">
      <c r="C33" s="22" t="s">
        <v>44</v>
      </c>
      <c r="D33" s="22">
        <v>1</v>
      </c>
    </row>
  </sheetData>
  <mergeCells count="1">
    <mergeCell ref="A1:K1"/>
  </mergeCells>
  <phoneticPr fontId="2" type="noConversion"/>
  <pageMargins left="0.4" right="0.28000000000000003" top="0.51" bottom="1" header="0.5" footer="0.5"/>
  <pageSetup orientation="portrait" r:id="rId1"/>
  <headerFooter alignWithMargins="0">
    <oddFooter>&amp;L&amp;1#&amp;"Calibri"&amp;6&amp;K737373BUSINESS DOCUMENT  This document is intended for business use and should be distributed to intended recipients only.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theme="1"/>
  </sheetPr>
  <dimension ref="A2:N14"/>
  <sheetViews>
    <sheetView zoomScale="110" zoomScaleNormal="110" workbookViewId="0">
      <selection activeCell="J14" sqref="J14"/>
    </sheetView>
  </sheetViews>
  <sheetFormatPr baseColWidth="10" defaultColWidth="8.83203125" defaultRowHeight="13"/>
  <cols>
    <col min="1" max="1" width="20.5" style="20" customWidth="1"/>
    <col min="2" max="2" width="17.83203125" style="20" bestFit="1" customWidth="1"/>
    <col min="3" max="4" width="11.83203125" style="20" customWidth="1"/>
    <col min="5" max="5" width="8.83203125" style="20"/>
    <col min="6" max="6" width="16.6640625" style="20" customWidth="1"/>
    <col min="7" max="7" width="19.6640625" style="20" bestFit="1" customWidth="1"/>
    <col min="8" max="9" width="12.83203125" style="20" customWidth="1"/>
    <col min="10" max="10" width="8.83203125" style="20"/>
    <col min="11" max="11" width="17" style="20" bestFit="1" customWidth="1"/>
    <col min="12" max="12" width="19.6640625" style="20" customWidth="1"/>
    <col min="13" max="14" width="10.33203125" style="25" customWidth="1"/>
    <col min="15" max="16384" width="8.83203125" style="20"/>
  </cols>
  <sheetData>
    <row r="2" spans="1:14" ht="14">
      <c r="A2" s="245" t="s">
        <v>85</v>
      </c>
      <c r="B2" s="245"/>
      <c r="C2" s="245"/>
      <c r="D2" s="245"/>
      <c r="F2" s="247" t="s">
        <v>97</v>
      </c>
      <c r="G2" s="247"/>
      <c r="H2" s="247"/>
      <c r="I2" s="247"/>
      <c r="K2" s="246" t="s">
        <v>83</v>
      </c>
      <c r="L2" s="246"/>
      <c r="M2" s="246"/>
      <c r="N2" s="246"/>
    </row>
    <row r="4" spans="1:14">
      <c r="A4" s="71" t="s">
        <v>45</v>
      </c>
      <c r="B4" s="71" t="s">
        <v>6</v>
      </c>
      <c r="C4" s="72" t="s">
        <v>5</v>
      </c>
      <c r="D4" s="72" t="s">
        <v>7</v>
      </c>
      <c r="F4" s="155" t="s">
        <v>45</v>
      </c>
      <c r="G4" s="155" t="s">
        <v>6</v>
      </c>
      <c r="H4" s="156" t="s">
        <v>5</v>
      </c>
      <c r="I4" s="156" t="s">
        <v>7</v>
      </c>
      <c r="K4" s="73" t="s">
        <v>45</v>
      </c>
      <c r="L4" s="73" t="s">
        <v>6</v>
      </c>
      <c r="M4" s="74" t="s">
        <v>5</v>
      </c>
      <c r="N4" s="74" t="s">
        <v>7</v>
      </c>
    </row>
    <row r="5" spans="1:14">
      <c r="A5" s="188" t="s">
        <v>116</v>
      </c>
      <c r="B5" s="188" t="s">
        <v>257</v>
      </c>
      <c r="C5" s="184" t="s">
        <v>216</v>
      </c>
      <c r="D5" s="184" t="s">
        <v>53</v>
      </c>
      <c r="F5" s="181" t="s">
        <v>344</v>
      </c>
      <c r="G5" s="181" t="s">
        <v>257</v>
      </c>
      <c r="H5" s="184" t="s">
        <v>216</v>
      </c>
      <c r="I5" s="184" t="s">
        <v>60</v>
      </c>
      <c r="K5" s="181" t="s">
        <v>477</v>
      </c>
      <c r="L5" s="181" t="s">
        <v>257</v>
      </c>
      <c r="M5" s="184" t="s">
        <v>517</v>
      </c>
      <c r="N5" s="184">
        <v>15</v>
      </c>
    </row>
    <row r="6" spans="1:14">
      <c r="A6" s="188" t="s">
        <v>112</v>
      </c>
      <c r="B6" s="188" t="s">
        <v>257</v>
      </c>
      <c r="C6" s="184" t="s">
        <v>216</v>
      </c>
      <c r="D6" s="184" t="s">
        <v>54</v>
      </c>
      <c r="F6" s="181" t="s">
        <v>153</v>
      </c>
      <c r="G6" s="181" t="s">
        <v>257</v>
      </c>
      <c r="H6" s="184" t="s">
        <v>216</v>
      </c>
      <c r="I6" s="184" t="s">
        <v>60</v>
      </c>
      <c r="K6" s="181" t="s">
        <v>477</v>
      </c>
      <c r="L6" s="181" t="s">
        <v>518</v>
      </c>
      <c r="M6" s="184" t="s">
        <v>216</v>
      </c>
      <c r="N6" s="184">
        <v>16</v>
      </c>
    </row>
    <row r="7" spans="1:14">
      <c r="A7" s="188" t="s">
        <v>106</v>
      </c>
      <c r="B7" s="188" t="s">
        <v>257</v>
      </c>
      <c r="C7" s="184" t="s">
        <v>216</v>
      </c>
      <c r="D7" s="184" t="s">
        <v>62</v>
      </c>
      <c r="F7" s="181"/>
      <c r="G7" s="181"/>
      <c r="H7" s="184"/>
      <c r="I7" s="184"/>
      <c r="K7" s="181" t="s">
        <v>471</v>
      </c>
      <c r="L7" s="181" t="s">
        <v>257</v>
      </c>
      <c r="M7" s="184" t="s">
        <v>517</v>
      </c>
      <c r="N7" s="184">
        <v>16</v>
      </c>
    </row>
    <row r="8" spans="1:14">
      <c r="A8" s="189" t="s">
        <v>107</v>
      </c>
      <c r="B8" s="189" t="s">
        <v>257</v>
      </c>
      <c r="C8" s="187" t="s">
        <v>216</v>
      </c>
      <c r="D8" s="187" t="s">
        <v>61</v>
      </c>
      <c r="M8" s="20"/>
      <c r="N8" s="20"/>
    </row>
    <row r="9" spans="1:14">
      <c r="A9" s="188" t="s">
        <v>106</v>
      </c>
      <c r="B9" s="189" t="s">
        <v>257</v>
      </c>
      <c r="C9" s="187" t="s">
        <v>517</v>
      </c>
      <c r="D9" s="187">
        <v>16</v>
      </c>
      <c r="M9" s="20"/>
      <c r="N9" s="20"/>
    </row>
    <row r="10" spans="1:14">
      <c r="M10" s="20"/>
      <c r="N10" s="20"/>
    </row>
    <row r="11" spans="1:14">
      <c r="M11" s="20"/>
      <c r="N11" s="20"/>
    </row>
    <row r="12" spans="1:14">
      <c r="M12" s="20"/>
      <c r="N12" s="20"/>
    </row>
    <row r="13" spans="1:14">
      <c r="M13" s="20"/>
      <c r="N13" s="20"/>
    </row>
    <row r="14" spans="1:14">
      <c r="M14" s="20"/>
      <c r="N14" s="20"/>
    </row>
  </sheetData>
  <sortState ref="K5:N11">
    <sortCondition ref="K5:K11"/>
  </sortState>
  <mergeCells count="3">
    <mergeCell ref="A2:D2"/>
    <mergeCell ref="K2:N2"/>
    <mergeCell ref="F2:I2"/>
  </mergeCells>
  <phoneticPr fontId="28" type="noConversion"/>
  <pageMargins left="0.7" right="0.7" top="0.75" bottom="0.75" header="0.3" footer="0.3"/>
  <pageSetup paperSize="9" orientation="portrait" r:id="rId1"/>
  <headerFooter>
    <oddFooter>&amp;L&amp;1#&amp;"Calibri"&amp;6&amp;K737373BUSINESS DOCUMENT  This document is intended for business use and should be distributed to intended recipients only.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">
    <tabColor rgb="FFFFFF00"/>
  </sheetPr>
  <dimension ref="A1:S106"/>
  <sheetViews>
    <sheetView zoomScaleNormal="100" workbookViewId="0">
      <selection activeCell="C5" sqref="C5"/>
    </sheetView>
  </sheetViews>
  <sheetFormatPr baseColWidth="10" defaultColWidth="8.83203125" defaultRowHeight="13"/>
  <cols>
    <col min="1" max="1" width="4.6640625" style="20" customWidth="1"/>
    <col min="2" max="2" width="25.6640625" style="20" customWidth="1"/>
    <col min="3" max="3" width="10.33203125" style="20" customWidth="1"/>
    <col min="4" max="4" width="8.6640625" style="25" customWidth="1"/>
    <col min="5" max="5" width="10" style="25" customWidth="1"/>
    <col min="6" max="6" width="3.6640625" style="20" customWidth="1"/>
    <col min="7" max="7" width="4.6640625" style="20" customWidth="1"/>
    <col min="8" max="8" width="25.6640625" style="20" customWidth="1"/>
    <col min="9" max="9" width="6.1640625" style="25" bestFit="1" customWidth="1"/>
    <col min="10" max="12" width="8.6640625" style="25" customWidth="1"/>
    <col min="13" max="13" width="3.6640625" style="20" customWidth="1"/>
    <col min="14" max="14" width="4.6640625" style="20" customWidth="1"/>
    <col min="15" max="15" width="25.6640625" style="20" customWidth="1"/>
    <col min="16" max="16" width="6.1640625" style="25" bestFit="1" customWidth="1"/>
    <col min="17" max="19" width="8.6640625" style="25" customWidth="1"/>
    <col min="20" max="16384" width="8.83203125" style="20"/>
  </cols>
  <sheetData>
    <row r="1" spans="1:19" ht="21.75" customHeight="1" thickBot="1">
      <c r="A1" s="248" t="s">
        <v>98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</row>
    <row r="2" spans="1:19" ht="25" customHeight="1" thickBot="1">
      <c r="A2" s="249" t="s">
        <v>84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1"/>
    </row>
    <row r="3" spans="1:19" ht="14" thickBot="1">
      <c r="A3" s="252" t="s">
        <v>99</v>
      </c>
      <c r="B3" s="253"/>
      <c r="C3" s="254"/>
      <c r="D3" s="254"/>
      <c r="E3" s="255"/>
      <c r="F3" s="34"/>
      <c r="G3" s="256" t="s">
        <v>11</v>
      </c>
      <c r="H3" s="257"/>
      <c r="I3" s="257"/>
      <c r="J3" s="257"/>
      <c r="K3" s="257"/>
      <c r="L3" s="258"/>
      <c r="M3" s="34"/>
      <c r="N3" s="256" t="s">
        <v>12</v>
      </c>
      <c r="O3" s="257"/>
      <c r="P3" s="257"/>
      <c r="Q3" s="257"/>
      <c r="R3" s="257"/>
      <c r="S3" s="258"/>
    </row>
    <row r="4" spans="1:19" ht="28">
      <c r="A4" s="5" t="s">
        <v>46</v>
      </c>
      <c r="B4" s="33" t="s">
        <v>45</v>
      </c>
      <c r="C4" s="78" t="s">
        <v>47</v>
      </c>
      <c r="D4" s="47" t="s">
        <v>4</v>
      </c>
      <c r="E4" s="10" t="s">
        <v>77</v>
      </c>
      <c r="F4" s="34"/>
      <c r="G4" s="9" t="s">
        <v>46</v>
      </c>
      <c r="H4" s="77" t="s">
        <v>45</v>
      </c>
      <c r="I4" s="78" t="s">
        <v>14</v>
      </c>
      <c r="J4" s="78" t="s">
        <v>47</v>
      </c>
      <c r="K4" s="47" t="s">
        <v>4</v>
      </c>
      <c r="L4" s="10" t="s">
        <v>77</v>
      </c>
      <c r="M4" s="34"/>
      <c r="N4" s="9" t="s">
        <v>46</v>
      </c>
      <c r="O4" s="77" t="s">
        <v>45</v>
      </c>
      <c r="P4" s="78" t="s">
        <v>14</v>
      </c>
      <c r="Q4" s="78" t="s">
        <v>47</v>
      </c>
      <c r="R4" s="47" t="s">
        <v>4</v>
      </c>
      <c r="S4" s="10" t="s">
        <v>77</v>
      </c>
    </row>
    <row r="5" spans="1:19">
      <c r="A5" s="7">
        <v>1</v>
      </c>
      <c r="B5" s="37" t="s">
        <v>105</v>
      </c>
      <c r="C5" s="136">
        <v>8.3322916666666669E-4</v>
      </c>
      <c r="D5" s="143"/>
      <c r="E5" s="141">
        <v>3</v>
      </c>
      <c r="F5" s="34"/>
      <c r="G5" s="3">
        <v>1</v>
      </c>
      <c r="H5" s="2" t="s">
        <v>111</v>
      </c>
      <c r="I5" s="127">
        <v>75</v>
      </c>
      <c r="J5" s="152" t="s">
        <v>121</v>
      </c>
      <c r="K5" s="149"/>
      <c r="L5" s="141">
        <v>3</v>
      </c>
      <c r="M5" s="34"/>
      <c r="N5" s="3">
        <v>1</v>
      </c>
      <c r="O5" s="2" t="s">
        <v>106</v>
      </c>
      <c r="P5" s="127">
        <v>75</v>
      </c>
      <c r="Q5" s="152" t="s">
        <v>136</v>
      </c>
      <c r="R5" s="149"/>
      <c r="S5" s="41"/>
    </row>
    <row r="6" spans="1:19">
      <c r="A6" s="7">
        <v>2</v>
      </c>
      <c r="B6" s="37" t="s">
        <v>106</v>
      </c>
      <c r="C6" s="136">
        <v>8.3414351851851846E-4</v>
      </c>
      <c r="D6" s="143"/>
      <c r="E6" s="145"/>
      <c r="F6" s="34"/>
      <c r="G6" s="3">
        <v>2</v>
      </c>
      <c r="H6" s="37" t="s">
        <v>109</v>
      </c>
      <c r="I6" s="100">
        <v>67</v>
      </c>
      <c r="J6" s="152" t="s">
        <v>122</v>
      </c>
      <c r="K6" s="149"/>
      <c r="L6" s="151"/>
      <c r="M6" s="34"/>
      <c r="N6" s="3">
        <v>2</v>
      </c>
      <c r="O6" s="37" t="s">
        <v>111</v>
      </c>
      <c r="P6" s="100">
        <v>67</v>
      </c>
      <c r="Q6" s="152" t="s">
        <v>137</v>
      </c>
      <c r="R6" s="149"/>
      <c r="S6" s="141">
        <v>3</v>
      </c>
    </row>
    <row r="7" spans="1:19">
      <c r="A7" s="7">
        <v>3</v>
      </c>
      <c r="B7" s="37" t="s">
        <v>107</v>
      </c>
      <c r="C7" s="136">
        <v>8.359143518518519E-4</v>
      </c>
      <c r="D7" s="143"/>
      <c r="E7" s="145"/>
      <c r="F7" s="34"/>
      <c r="G7" s="3">
        <v>3</v>
      </c>
      <c r="H7" s="37" t="s">
        <v>110</v>
      </c>
      <c r="I7" s="100">
        <v>60</v>
      </c>
      <c r="J7" s="152" t="s">
        <v>123</v>
      </c>
      <c r="K7" s="149"/>
      <c r="L7" s="151"/>
      <c r="M7" s="34"/>
      <c r="N7" s="3">
        <v>3</v>
      </c>
      <c r="O7" s="37" t="s">
        <v>105</v>
      </c>
      <c r="P7" s="100">
        <v>60</v>
      </c>
      <c r="Q7" s="152" t="s">
        <v>138</v>
      </c>
      <c r="R7" s="149"/>
      <c r="S7" s="151"/>
    </row>
    <row r="8" spans="1:19">
      <c r="A8" s="7">
        <v>4</v>
      </c>
      <c r="B8" s="37" t="s">
        <v>108</v>
      </c>
      <c r="C8" s="136">
        <v>8.4628472222222223E-4</v>
      </c>
      <c r="D8" s="143"/>
      <c r="E8" s="145"/>
      <c r="F8" s="34"/>
      <c r="G8" s="3">
        <v>4</v>
      </c>
      <c r="H8" s="37" t="s">
        <v>105</v>
      </c>
      <c r="I8" s="100">
        <v>54</v>
      </c>
      <c r="J8" s="152" t="s">
        <v>124</v>
      </c>
      <c r="K8" s="149"/>
      <c r="L8" s="151"/>
      <c r="M8" s="34"/>
      <c r="N8" s="3">
        <v>4</v>
      </c>
      <c r="O8" s="37" t="s">
        <v>115</v>
      </c>
      <c r="P8" s="100">
        <v>54</v>
      </c>
      <c r="Q8" s="152" t="s">
        <v>139</v>
      </c>
      <c r="R8" s="149"/>
      <c r="S8" s="151"/>
    </row>
    <row r="9" spans="1:19">
      <c r="A9" s="7">
        <v>5</v>
      </c>
      <c r="B9" s="37" t="s">
        <v>109</v>
      </c>
      <c r="C9" s="136">
        <v>8.5018518518518516E-4</v>
      </c>
      <c r="D9" s="143"/>
      <c r="E9" s="145"/>
      <c r="F9" s="34"/>
      <c r="G9" s="3">
        <v>5</v>
      </c>
      <c r="H9" s="37" t="s">
        <v>107</v>
      </c>
      <c r="I9" s="100">
        <v>49</v>
      </c>
      <c r="J9" s="152" t="s">
        <v>125</v>
      </c>
      <c r="K9" s="149"/>
      <c r="L9" s="151"/>
      <c r="M9" s="34"/>
      <c r="N9" s="3">
        <v>5</v>
      </c>
      <c r="O9" s="37" t="s">
        <v>113</v>
      </c>
      <c r="P9" s="100">
        <v>49</v>
      </c>
      <c r="Q9" s="152" t="s">
        <v>140</v>
      </c>
      <c r="R9" s="149"/>
      <c r="S9" s="151"/>
    </row>
    <row r="10" spans="1:19">
      <c r="A10" s="7">
        <v>6</v>
      </c>
      <c r="B10" s="37" t="s">
        <v>110</v>
      </c>
      <c r="C10" s="136">
        <v>8.5100694444444449E-4</v>
      </c>
      <c r="D10" s="143"/>
      <c r="E10" s="145"/>
      <c r="F10" s="34"/>
      <c r="G10" s="3">
        <v>6</v>
      </c>
      <c r="H10" s="1" t="s">
        <v>113</v>
      </c>
      <c r="I10" s="100">
        <v>45</v>
      </c>
      <c r="J10" s="152" t="s">
        <v>126</v>
      </c>
      <c r="K10" s="149"/>
      <c r="L10" s="151"/>
      <c r="M10" s="34"/>
      <c r="N10" s="3">
        <v>6</v>
      </c>
      <c r="O10" s="37" t="s">
        <v>208</v>
      </c>
      <c r="P10" s="100">
        <v>45</v>
      </c>
      <c r="Q10" s="152" t="s">
        <v>141</v>
      </c>
      <c r="R10" s="149"/>
      <c r="S10" s="151"/>
    </row>
    <row r="11" spans="1:19">
      <c r="A11" s="7">
        <v>7</v>
      </c>
      <c r="B11" s="37" t="s">
        <v>111</v>
      </c>
      <c r="C11" s="136">
        <v>8.5189814814814807E-4</v>
      </c>
      <c r="D11" s="143"/>
      <c r="E11" s="145"/>
      <c r="F11" s="34"/>
      <c r="G11" s="3">
        <v>7</v>
      </c>
      <c r="H11" s="37" t="s">
        <v>106</v>
      </c>
      <c r="I11" s="100">
        <v>42</v>
      </c>
      <c r="J11" s="152" t="s">
        <v>127</v>
      </c>
      <c r="K11" s="149"/>
      <c r="L11" s="151"/>
      <c r="M11" s="34"/>
      <c r="N11" s="3">
        <v>7</v>
      </c>
      <c r="O11" s="37" t="s">
        <v>112</v>
      </c>
      <c r="P11" s="100">
        <v>42</v>
      </c>
      <c r="Q11" s="152" t="s">
        <v>142</v>
      </c>
      <c r="R11" s="149"/>
      <c r="S11" s="151"/>
    </row>
    <row r="12" spans="1:19">
      <c r="A12" s="7">
        <v>8</v>
      </c>
      <c r="B12" s="37" t="s">
        <v>112</v>
      </c>
      <c r="C12" s="136">
        <v>8.5628472222222226E-4</v>
      </c>
      <c r="D12" s="143"/>
      <c r="E12" s="145"/>
      <c r="F12" s="34"/>
      <c r="G12" s="3">
        <v>8</v>
      </c>
      <c r="H12" s="37" t="s">
        <v>108</v>
      </c>
      <c r="I12" s="100">
        <v>39</v>
      </c>
      <c r="J12" s="152" t="s">
        <v>128</v>
      </c>
      <c r="K12" s="149"/>
      <c r="L12" s="151"/>
      <c r="M12" s="34"/>
      <c r="N12" s="3">
        <v>8</v>
      </c>
      <c r="O12" s="37" t="s">
        <v>110</v>
      </c>
      <c r="P12" s="100">
        <v>39</v>
      </c>
      <c r="Q12" s="152" t="s">
        <v>143</v>
      </c>
      <c r="R12" s="149"/>
      <c r="S12" s="151"/>
    </row>
    <row r="13" spans="1:19">
      <c r="A13" s="7">
        <v>9</v>
      </c>
      <c r="B13" s="37" t="s">
        <v>113</v>
      </c>
      <c r="C13" s="136">
        <v>8.5660879629629628E-4</v>
      </c>
      <c r="D13" s="143"/>
      <c r="E13" s="145"/>
      <c r="F13" s="34"/>
      <c r="G13" s="3">
        <v>9</v>
      </c>
      <c r="H13" s="37" t="s">
        <v>208</v>
      </c>
      <c r="I13" s="100">
        <v>36</v>
      </c>
      <c r="J13" s="152" t="s">
        <v>129</v>
      </c>
      <c r="K13" s="149"/>
      <c r="L13" s="151"/>
      <c r="M13" s="34"/>
      <c r="N13" s="3">
        <v>9</v>
      </c>
      <c r="O13" s="37" t="s">
        <v>114</v>
      </c>
      <c r="P13" s="100">
        <v>36</v>
      </c>
      <c r="Q13" s="152" t="s">
        <v>144</v>
      </c>
      <c r="R13" s="149"/>
      <c r="S13" s="151"/>
    </row>
    <row r="14" spans="1:19">
      <c r="A14" s="7">
        <v>10</v>
      </c>
      <c r="B14" s="37" t="s">
        <v>114</v>
      </c>
      <c r="C14" s="136">
        <v>8.5744212962962955E-4</v>
      </c>
      <c r="D14" s="143"/>
      <c r="E14" s="145"/>
      <c r="F14" s="34"/>
      <c r="G14" s="3">
        <v>10</v>
      </c>
      <c r="H14" s="103" t="s">
        <v>112</v>
      </c>
      <c r="I14" s="100">
        <v>33</v>
      </c>
      <c r="J14" s="152" t="s">
        <v>128</v>
      </c>
      <c r="K14" s="149"/>
      <c r="L14" s="151"/>
      <c r="M14" s="34"/>
      <c r="N14" s="3">
        <v>10</v>
      </c>
      <c r="O14" s="37" t="s">
        <v>107</v>
      </c>
      <c r="P14" s="100">
        <v>33</v>
      </c>
      <c r="Q14" s="152" t="s">
        <v>145</v>
      </c>
      <c r="R14" s="149"/>
      <c r="S14" s="151"/>
    </row>
    <row r="15" spans="1:19">
      <c r="A15" s="6">
        <v>11</v>
      </c>
      <c r="B15" s="81" t="s">
        <v>115</v>
      </c>
      <c r="C15" s="136">
        <v>8.5793981481481485E-4</v>
      </c>
      <c r="D15" s="143"/>
      <c r="E15" s="145"/>
      <c r="F15" s="34"/>
      <c r="G15" s="3">
        <v>11</v>
      </c>
      <c r="H15" s="37" t="s">
        <v>116</v>
      </c>
      <c r="I15" s="100">
        <v>30</v>
      </c>
      <c r="J15" s="152" t="s">
        <v>130</v>
      </c>
      <c r="K15" s="149"/>
      <c r="L15" s="151"/>
      <c r="M15" s="34"/>
      <c r="N15" s="3">
        <v>11</v>
      </c>
      <c r="O15" s="1" t="s">
        <v>109</v>
      </c>
      <c r="P15" s="100">
        <v>30</v>
      </c>
      <c r="Q15" s="152" t="s">
        <v>146</v>
      </c>
      <c r="R15" s="149"/>
      <c r="S15" s="151"/>
    </row>
    <row r="16" spans="1:19">
      <c r="A16" s="6">
        <v>12</v>
      </c>
      <c r="B16" s="37" t="s">
        <v>116</v>
      </c>
      <c r="C16" s="136">
        <v>8.5824074074074069E-4</v>
      </c>
      <c r="D16" s="143"/>
      <c r="E16" s="145"/>
      <c r="F16" s="34"/>
      <c r="G16" s="3">
        <v>12</v>
      </c>
      <c r="H16" s="81" t="s">
        <v>118</v>
      </c>
      <c r="I16" s="100">
        <v>28</v>
      </c>
      <c r="J16" s="152" t="s">
        <v>131</v>
      </c>
      <c r="K16" s="149"/>
      <c r="L16" s="151"/>
      <c r="M16" s="34"/>
      <c r="N16" s="3">
        <v>12</v>
      </c>
      <c r="O16" s="103" t="s">
        <v>116</v>
      </c>
      <c r="P16" s="100">
        <v>28</v>
      </c>
      <c r="Q16" s="152" t="s">
        <v>147</v>
      </c>
      <c r="R16" s="149"/>
      <c r="S16" s="151"/>
    </row>
    <row r="17" spans="1:19">
      <c r="A17" s="6">
        <v>13</v>
      </c>
      <c r="B17" s="37" t="s">
        <v>208</v>
      </c>
      <c r="C17" s="136">
        <v>8.6835648148148134E-4</v>
      </c>
      <c r="D17" s="143"/>
      <c r="E17" s="145"/>
      <c r="F17" s="34"/>
      <c r="G17" s="3">
        <v>13</v>
      </c>
      <c r="H17" s="37" t="s">
        <v>115</v>
      </c>
      <c r="I17" s="100">
        <v>26</v>
      </c>
      <c r="J17" s="152" t="s">
        <v>132</v>
      </c>
      <c r="K17" s="149"/>
      <c r="L17" s="151"/>
      <c r="M17" s="34"/>
      <c r="N17" s="3">
        <v>13</v>
      </c>
      <c r="O17" s="37" t="s">
        <v>118</v>
      </c>
      <c r="P17" s="100">
        <v>26</v>
      </c>
      <c r="Q17" s="152" t="s">
        <v>148</v>
      </c>
      <c r="R17" s="149"/>
      <c r="S17" s="151"/>
    </row>
    <row r="18" spans="1:19">
      <c r="A18" s="6">
        <v>14</v>
      </c>
      <c r="B18" s="37" t="s">
        <v>118</v>
      </c>
      <c r="C18" s="136">
        <v>8.7902777777777773E-4</v>
      </c>
      <c r="D18" s="143"/>
      <c r="E18" s="145"/>
      <c r="F18" s="34"/>
      <c r="G18" s="3">
        <v>14</v>
      </c>
      <c r="H18" s="37" t="s">
        <v>120</v>
      </c>
      <c r="I18" s="100">
        <v>24</v>
      </c>
      <c r="J18" s="152" t="s">
        <v>133</v>
      </c>
      <c r="K18" s="149"/>
      <c r="L18" s="151"/>
      <c r="M18" s="34"/>
      <c r="N18" s="3">
        <v>14</v>
      </c>
      <c r="O18" s="81" t="s">
        <v>135</v>
      </c>
      <c r="P18" s="100">
        <v>24</v>
      </c>
      <c r="Q18" s="152" t="s">
        <v>149</v>
      </c>
      <c r="R18" s="149"/>
      <c r="S18" s="151"/>
    </row>
    <row r="19" spans="1:19">
      <c r="A19" s="6">
        <v>15</v>
      </c>
      <c r="B19" s="37" t="s">
        <v>120</v>
      </c>
      <c r="C19" s="136">
        <v>9.1699074074074079E-4</v>
      </c>
      <c r="D19" s="143"/>
      <c r="E19" s="145"/>
      <c r="F19" s="34"/>
      <c r="G19" s="3">
        <v>15</v>
      </c>
      <c r="H19" s="69" t="s">
        <v>114</v>
      </c>
      <c r="I19" s="100">
        <v>22</v>
      </c>
      <c r="J19" s="150" t="s">
        <v>134</v>
      </c>
      <c r="K19" s="153"/>
      <c r="L19" s="151"/>
      <c r="M19" s="34"/>
      <c r="N19" s="3">
        <v>15</v>
      </c>
      <c r="O19" s="37" t="s">
        <v>108</v>
      </c>
      <c r="P19" s="100">
        <v>22</v>
      </c>
      <c r="Q19" s="150" t="s">
        <v>150</v>
      </c>
      <c r="R19" s="153"/>
      <c r="S19" s="151"/>
    </row>
    <row r="20" spans="1:19">
      <c r="A20" s="6">
        <v>16</v>
      </c>
      <c r="B20" s="37"/>
      <c r="C20" s="136"/>
      <c r="D20" s="143"/>
      <c r="E20" s="145"/>
      <c r="F20" s="34"/>
      <c r="G20" s="3">
        <v>16</v>
      </c>
      <c r="H20" s="69"/>
      <c r="I20" s="100">
        <v>20</v>
      </c>
      <c r="J20" s="150"/>
      <c r="K20" s="153"/>
      <c r="L20" s="151"/>
      <c r="M20" s="34"/>
      <c r="N20" s="3">
        <v>16</v>
      </c>
      <c r="O20" s="69"/>
      <c r="P20" s="100">
        <v>20</v>
      </c>
      <c r="Q20" s="150"/>
      <c r="R20" s="153"/>
      <c r="S20" s="151"/>
    </row>
    <row r="21" spans="1:19">
      <c r="A21" s="6">
        <v>17</v>
      </c>
      <c r="B21" s="37"/>
      <c r="C21" s="136"/>
      <c r="D21" s="143"/>
      <c r="E21" s="145"/>
      <c r="F21" s="34"/>
      <c r="G21" s="3">
        <v>17</v>
      </c>
      <c r="H21" s="69"/>
      <c r="I21" s="100">
        <v>18</v>
      </c>
      <c r="J21" s="150"/>
      <c r="K21" s="153"/>
      <c r="L21" s="151"/>
      <c r="M21" s="34"/>
      <c r="N21" s="3">
        <v>17</v>
      </c>
      <c r="O21" s="69"/>
      <c r="P21" s="100">
        <v>18</v>
      </c>
      <c r="Q21" s="150"/>
      <c r="R21" s="153"/>
      <c r="S21" s="151"/>
    </row>
    <row r="22" spans="1:19">
      <c r="A22" s="6">
        <v>18</v>
      </c>
      <c r="B22" s="37"/>
      <c r="C22" s="136"/>
      <c r="D22" s="143"/>
      <c r="E22" s="145"/>
      <c r="F22" s="34"/>
      <c r="G22" s="3">
        <v>18</v>
      </c>
      <c r="H22" s="69"/>
      <c r="I22" s="100">
        <v>16</v>
      </c>
      <c r="J22" s="150"/>
      <c r="K22" s="153"/>
      <c r="L22" s="151"/>
      <c r="M22" s="34"/>
      <c r="N22" s="3">
        <v>18</v>
      </c>
      <c r="O22" s="69"/>
      <c r="P22" s="100">
        <v>16</v>
      </c>
      <c r="Q22" s="150"/>
      <c r="R22" s="153"/>
      <c r="S22" s="151"/>
    </row>
    <row r="23" spans="1:19">
      <c r="A23" s="6">
        <v>19</v>
      </c>
      <c r="B23" s="37"/>
      <c r="C23" s="136"/>
      <c r="D23" s="143"/>
      <c r="E23" s="145"/>
      <c r="F23" s="34"/>
      <c r="G23" s="3">
        <v>19</v>
      </c>
      <c r="H23" s="69"/>
      <c r="I23" s="100">
        <v>14</v>
      </c>
      <c r="J23" s="150"/>
      <c r="K23" s="153"/>
      <c r="L23" s="151"/>
      <c r="M23" s="34"/>
      <c r="N23" s="3">
        <v>19</v>
      </c>
      <c r="O23" s="69"/>
      <c r="P23" s="100">
        <v>14</v>
      </c>
      <c r="Q23" s="150"/>
      <c r="R23" s="153"/>
      <c r="S23" s="151"/>
    </row>
    <row r="24" spans="1:19">
      <c r="A24" s="6">
        <v>20</v>
      </c>
      <c r="B24" s="37"/>
      <c r="C24" s="136"/>
      <c r="D24" s="143"/>
      <c r="E24" s="145"/>
      <c r="F24" s="34"/>
      <c r="G24" s="3">
        <v>20</v>
      </c>
      <c r="H24" s="69"/>
      <c r="I24" s="100">
        <v>12</v>
      </c>
      <c r="J24" s="150"/>
      <c r="K24" s="153"/>
      <c r="L24" s="151"/>
      <c r="M24" s="34"/>
      <c r="N24" s="3">
        <v>20</v>
      </c>
      <c r="O24" s="69"/>
      <c r="P24" s="100">
        <v>12</v>
      </c>
      <c r="Q24" s="150"/>
      <c r="R24" s="153"/>
      <c r="S24" s="151"/>
    </row>
    <row r="25" spans="1:19">
      <c r="A25" s="6">
        <v>21</v>
      </c>
      <c r="B25" s="37"/>
      <c r="C25" s="136"/>
      <c r="D25" s="143"/>
      <c r="E25" s="145"/>
      <c r="F25" s="34"/>
      <c r="G25" s="3">
        <v>21</v>
      </c>
      <c r="H25" s="69"/>
      <c r="I25" s="100">
        <v>10</v>
      </c>
      <c r="J25" s="150"/>
      <c r="K25" s="153"/>
      <c r="L25" s="151"/>
      <c r="M25" s="34"/>
      <c r="N25" s="3">
        <v>21</v>
      </c>
      <c r="O25" s="69"/>
      <c r="P25" s="100">
        <v>10</v>
      </c>
      <c r="Q25" s="150"/>
      <c r="R25" s="153"/>
      <c r="S25" s="151"/>
    </row>
    <row r="26" spans="1:19">
      <c r="A26" s="6">
        <v>22</v>
      </c>
      <c r="B26" s="37"/>
      <c r="C26" s="136"/>
      <c r="D26" s="143"/>
      <c r="E26" s="145"/>
      <c r="F26" s="34"/>
      <c r="G26" s="3">
        <v>22</v>
      </c>
      <c r="H26" s="69"/>
      <c r="I26" s="100">
        <v>9</v>
      </c>
      <c r="J26" s="150"/>
      <c r="K26" s="153"/>
      <c r="L26" s="151"/>
      <c r="M26" s="34"/>
      <c r="N26" s="3">
        <v>22</v>
      </c>
      <c r="O26" s="69"/>
      <c r="P26" s="100">
        <v>9</v>
      </c>
      <c r="Q26" s="150"/>
      <c r="R26" s="153"/>
      <c r="S26" s="151"/>
    </row>
    <row r="27" spans="1:19">
      <c r="A27" s="6">
        <v>23</v>
      </c>
      <c r="B27" s="37"/>
      <c r="C27" s="136"/>
      <c r="D27" s="143"/>
      <c r="E27" s="145"/>
      <c r="F27" s="34"/>
      <c r="G27" s="3">
        <v>23</v>
      </c>
      <c r="H27" s="81"/>
      <c r="I27" s="100">
        <v>8</v>
      </c>
      <c r="J27" s="150"/>
      <c r="K27" s="153"/>
      <c r="L27" s="151"/>
      <c r="M27" s="34"/>
      <c r="N27" s="3">
        <v>23</v>
      </c>
      <c r="O27" s="81"/>
      <c r="P27" s="100">
        <v>8</v>
      </c>
      <c r="Q27" s="150"/>
      <c r="R27" s="153"/>
      <c r="S27" s="151"/>
    </row>
    <row r="28" spans="1:19">
      <c r="A28" s="3">
        <v>24</v>
      </c>
      <c r="B28" s="116"/>
      <c r="C28" s="136"/>
      <c r="D28" s="117"/>
      <c r="E28" s="145"/>
      <c r="F28" s="34"/>
      <c r="G28" s="3">
        <v>24</v>
      </c>
      <c r="H28" s="81"/>
      <c r="I28" s="100">
        <v>7</v>
      </c>
      <c r="J28" s="150"/>
      <c r="K28" s="153"/>
      <c r="L28" s="41"/>
      <c r="M28" s="34"/>
      <c r="N28" s="3">
        <v>24</v>
      </c>
      <c r="O28" s="81"/>
      <c r="P28" s="100">
        <v>7</v>
      </c>
      <c r="Q28" s="150"/>
      <c r="R28" s="153"/>
      <c r="S28" s="41"/>
    </row>
    <row r="29" spans="1:19">
      <c r="A29" s="3">
        <v>25</v>
      </c>
      <c r="B29" s="119"/>
      <c r="C29" s="136"/>
      <c r="D29" s="146"/>
      <c r="E29" s="145"/>
      <c r="F29" s="34"/>
      <c r="G29" s="3">
        <v>25</v>
      </c>
      <c r="H29" s="81"/>
      <c r="I29" s="100">
        <v>6</v>
      </c>
      <c r="J29" s="150"/>
      <c r="K29" s="153"/>
      <c r="L29" s="41"/>
      <c r="M29" s="34"/>
      <c r="N29" s="3">
        <v>25</v>
      </c>
      <c r="O29" s="81"/>
      <c r="P29" s="100">
        <v>6</v>
      </c>
      <c r="Q29" s="150"/>
      <c r="R29" s="153"/>
      <c r="S29" s="41"/>
    </row>
    <row r="30" spans="1:19">
      <c r="A30" s="3">
        <v>26</v>
      </c>
      <c r="B30" s="121"/>
      <c r="C30" s="136"/>
      <c r="D30" s="147"/>
      <c r="E30" s="145"/>
      <c r="F30" s="34"/>
      <c r="G30" s="3">
        <v>26</v>
      </c>
      <c r="H30" s="81"/>
      <c r="I30" s="100">
        <v>5</v>
      </c>
      <c r="J30" s="150"/>
      <c r="K30" s="153"/>
      <c r="L30" s="41"/>
      <c r="M30" s="34"/>
      <c r="N30" s="3">
        <v>26</v>
      </c>
      <c r="O30" s="81"/>
      <c r="P30" s="100">
        <v>5</v>
      </c>
      <c r="Q30" s="150"/>
      <c r="R30" s="153"/>
      <c r="S30" s="41"/>
    </row>
    <row r="31" spans="1:19">
      <c r="A31" s="3">
        <v>27</v>
      </c>
      <c r="B31" s="119"/>
      <c r="C31" s="136"/>
      <c r="D31" s="146"/>
      <c r="E31" s="145"/>
      <c r="F31" s="34"/>
      <c r="G31" s="3">
        <v>27</v>
      </c>
      <c r="H31" s="81"/>
      <c r="I31" s="100">
        <v>4</v>
      </c>
      <c r="J31" s="150"/>
      <c r="K31" s="153"/>
      <c r="L31" s="41"/>
      <c r="M31" s="34"/>
      <c r="N31" s="3">
        <v>27</v>
      </c>
      <c r="O31" s="81"/>
      <c r="P31" s="100">
        <v>4</v>
      </c>
      <c r="Q31" s="150"/>
      <c r="R31" s="153"/>
      <c r="S31" s="41"/>
    </row>
    <row r="32" spans="1:19">
      <c r="A32" s="3">
        <v>28</v>
      </c>
      <c r="B32" s="119"/>
      <c r="C32" s="136"/>
      <c r="D32" s="146"/>
      <c r="E32" s="145"/>
      <c r="F32" s="34"/>
      <c r="G32" s="3">
        <v>28</v>
      </c>
      <c r="H32" s="81"/>
      <c r="I32" s="100">
        <v>3</v>
      </c>
      <c r="J32" s="150"/>
      <c r="K32" s="153"/>
      <c r="L32" s="41"/>
      <c r="M32" s="34"/>
      <c r="N32" s="3">
        <v>28</v>
      </c>
      <c r="O32" s="81"/>
      <c r="P32" s="100">
        <v>3</v>
      </c>
      <c r="Q32" s="150"/>
      <c r="R32" s="153"/>
      <c r="S32" s="41"/>
    </row>
    <row r="33" spans="1:19">
      <c r="A33" s="3">
        <v>29</v>
      </c>
      <c r="B33" s="119"/>
      <c r="C33" s="136"/>
      <c r="D33" s="146"/>
      <c r="E33" s="145"/>
      <c r="F33" s="34"/>
      <c r="G33" s="3">
        <v>29</v>
      </c>
      <c r="H33" s="128"/>
      <c r="I33" s="100">
        <v>2</v>
      </c>
      <c r="J33" s="150"/>
      <c r="K33" s="153"/>
      <c r="L33" s="41"/>
      <c r="M33" s="34"/>
      <c r="N33" s="3">
        <v>29</v>
      </c>
      <c r="O33" s="128"/>
      <c r="P33" s="100">
        <v>2</v>
      </c>
      <c r="Q33" s="150"/>
      <c r="R33" s="153"/>
      <c r="S33" s="41"/>
    </row>
    <row r="34" spans="1:19" ht="14" thickBot="1">
      <c r="A34" s="4">
        <v>30</v>
      </c>
      <c r="B34" s="123"/>
      <c r="C34" s="124"/>
      <c r="D34" s="124"/>
      <c r="E34" s="148"/>
      <c r="F34" s="36"/>
      <c r="G34" s="4">
        <v>30</v>
      </c>
      <c r="H34" s="129"/>
      <c r="I34" s="130">
        <v>1</v>
      </c>
      <c r="J34" s="154"/>
      <c r="K34" s="46"/>
      <c r="L34" s="42"/>
      <c r="M34" s="36"/>
      <c r="N34" s="4">
        <v>30</v>
      </c>
      <c r="O34" s="129"/>
      <c r="P34" s="130">
        <v>1</v>
      </c>
      <c r="Q34" s="154"/>
      <c r="R34" s="46"/>
      <c r="S34" s="42"/>
    </row>
    <row r="35" spans="1:19">
      <c r="A35" s="259" t="s">
        <v>96</v>
      </c>
      <c r="B35" s="259"/>
      <c r="C35" s="259"/>
      <c r="D35" s="259"/>
      <c r="E35" s="259"/>
      <c r="F35" s="259"/>
      <c r="G35" s="259" t="s">
        <v>96</v>
      </c>
      <c r="H35" s="259"/>
      <c r="I35" s="259"/>
      <c r="J35" s="259"/>
      <c r="K35" s="259"/>
      <c r="L35" s="259"/>
      <c r="N35" s="259" t="s">
        <v>96</v>
      </c>
      <c r="O35" s="259"/>
      <c r="P35" s="259"/>
      <c r="Q35" s="259"/>
      <c r="R35" s="259"/>
      <c r="S35" s="259"/>
    </row>
    <row r="36" spans="1:19" ht="14" thickBot="1">
      <c r="A36" s="260"/>
      <c r="B36" s="260"/>
      <c r="C36" s="260"/>
      <c r="D36" s="260"/>
      <c r="E36" s="260"/>
      <c r="F36" s="260"/>
      <c r="G36" s="260"/>
      <c r="H36" s="260"/>
      <c r="I36" s="260"/>
      <c r="J36" s="260"/>
      <c r="K36" s="260"/>
      <c r="L36" s="260"/>
      <c r="M36" s="260"/>
      <c r="N36" s="260"/>
      <c r="O36" s="260"/>
      <c r="P36" s="260"/>
      <c r="Q36" s="260"/>
      <c r="R36" s="260"/>
      <c r="S36" s="260"/>
    </row>
    <row r="37" spans="1:19" ht="25" customHeight="1" thickBot="1">
      <c r="A37" s="249" t="s">
        <v>97</v>
      </c>
      <c r="B37" s="250"/>
      <c r="C37" s="250"/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250"/>
      <c r="P37" s="250"/>
      <c r="Q37" s="250"/>
      <c r="R37" s="250"/>
      <c r="S37" s="251"/>
    </row>
    <row r="38" spans="1:19" ht="14" thickBot="1">
      <c r="A38" s="252" t="s">
        <v>99</v>
      </c>
      <c r="B38" s="253"/>
      <c r="C38" s="254"/>
      <c r="D38" s="254"/>
      <c r="E38" s="255"/>
      <c r="F38" s="34"/>
      <c r="G38" s="256" t="s">
        <v>11</v>
      </c>
      <c r="H38" s="257"/>
      <c r="I38" s="257"/>
      <c r="J38" s="257"/>
      <c r="K38" s="257"/>
      <c r="L38" s="258"/>
      <c r="M38" s="34"/>
      <c r="N38" s="256" t="s">
        <v>12</v>
      </c>
      <c r="O38" s="257"/>
      <c r="P38" s="257"/>
      <c r="Q38" s="257"/>
      <c r="R38" s="257"/>
      <c r="S38" s="258"/>
    </row>
    <row r="39" spans="1:19" ht="28">
      <c r="A39" s="5" t="s">
        <v>46</v>
      </c>
      <c r="B39" s="33" t="s">
        <v>45</v>
      </c>
      <c r="C39" s="78" t="s">
        <v>47</v>
      </c>
      <c r="D39" s="47" t="s">
        <v>4</v>
      </c>
      <c r="E39" s="10" t="s">
        <v>77</v>
      </c>
      <c r="F39" s="34"/>
      <c r="G39" s="9" t="s">
        <v>46</v>
      </c>
      <c r="H39" s="77" t="s">
        <v>45</v>
      </c>
      <c r="I39" s="78" t="s">
        <v>14</v>
      </c>
      <c r="J39" s="78" t="s">
        <v>47</v>
      </c>
      <c r="K39" s="47" t="s">
        <v>4</v>
      </c>
      <c r="L39" s="10" t="s">
        <v>77</v>
      </c>
      <c r="M39" s="34"/>
      <c r="N39" s="9" t="s">
        <v>46</v>
      </c>
      <c r="O39" s="77" t="s">
        <v>45</v>
      </c>
      <c r="P39" s="78" t="s">
        <v>14</v>
      </c>
      <c r="Q39" s="78" t="s">
        <v>47</v>
      </c>
      <c r="R39" s="47" t="s">
        <v>4</v>
      </c>
      <c r="S39" s="10" t="s">
        <v>77</v>
      </c>
    </row>
    <row r="40" spans="1:19">
      <c r="A40" s="7">
        <v>1</v>
      </c>
      <c r="B40" s="37" t="s">
        <v>151</v>
      </c>
      <c r="C40" s="136">
        <v>8.4137731481481487E-4</v>
      </c>
      <c r="D40" s="143"/>
      <c r="E40" s="141">
        <v>3</v>
      </c>
      <c r="F40" s="34"/>
      <c r="G40" s="3">
        <v>1</v>
      </c>
      <c r="H40" s="2" t="s">
        <v>153</v>
      </c>
      <c r="I40" s="127">
        <v>75</v>
      </c>
      <c r="J40" s="152" t="s">
        <v>158</v>
      </c>
      <c r="K40" s="149"/>
      <c r="L40" s="141">
        <v>3</v>
      </c>
      <c r="M40" s="34"/>
      <c r="N40" s="3">
        <v>1</v>
      </c>
      <c r="O40" s="2" t="s">
        <v>154</v>
      </c>
      <c r="P40" s="127">
        <v>75</v>
      </c>
      <c r="Q40" s="152" t="s">
        <v>165</v>
      </c>
      <c r="R40" s="149"/>
      <c r="S40" s="141">
        <v>3</v>
      </c>
    </row>
    <row r="41" spans="1:19">
      <c r="A41" s="7">
        <v>2</v>
      </c>
      <c r="B41" s="37" t="s">
        <v>152</v>
      </c>
      <c r="C41" s="136">
        <v>8.469097222222221E-4</v>
      </c>
      <c r="D41" s="143"/>
      <c r="E41" s="145"/>
      <c r="F41" s="34"/>
      <c r="G41" s="3">
        <v>2</v>
      </c>
      <c r="H41" s="37" t="s">
        <v>152</v>
      </c>
      <c r="I41" s="100">
        <v>67</v>
      </c>
      <c r="J41" s="152" t="s">
        <v>159</v>
      </c>
      <c r="K41" s="149"/>
      <c r="L41" s="151"/>
      <c r="M41" s="34"/>
      <c r="N41" s="3">
        <v>2</v>
      </c>
      <c r="O41" s="37" t="s">
        <v>153</v>
      </c>
      <c r="P41" s="100">
        <v>67</v>
      </c>
      <c r="Q41" s="152" t="s">
        <v>166</v>
      </c>
      <c r="R41" s="149"/>
      <c r="S41" s="151"/>
    </row>
    <row r="42" spans="1:19">
      <c r="A42" s="7">
        <v>3</v>
      </c>
      <c r="B42" s="37" t="s">
        <v>153</v>
      </c>
      <c r="C42" s="136">
        <v>8.4998842592592602E-4</v>
      </c>
      <c r="D42" s="143"/>
      <c r="E42" s="145"/>
      <c r="F42" s="34"/>
      <c r="G42" s="3">
        <v>3</v>
      </c>
      <c r="H42" s="37" t="s">
        <v>154</v>
      </c>
      <c r="I42" s="100">
        <v>60</v>
      </c>
      <c r="J42" s="152" t="s">
        <v>160</v>
      </c>
      <c r="K42" s="149"/>
      <c r="L42" s="151"/>
      <c r="M42" s="34"/>
      <c r="N42" s="3">
        <v>3</v>
      </c>
      <c r="O42" s="37" t="s">
        <v>152</v>
      </c>
      <c r="P42" s="100">
        <v>60</v>
      </c>
      <c r="Q42" s="152" t="s">
        <v>167</v>
      </c>
      <c r="R42" s="149"/>
      <c r="S42" s="151"/>
    </row>
    <row r="43" spans="1:19">
      <c r="A43" s="7">
        <v>4</v>
      </c>
      <c r="B43" s="37" t="s">
        <v>154</v>
      </c>
      <c r="C43" s="136">
        <v>8.5849537037037025E-4</v>
      </c>
      <c r="D43" s="143"/>
      <c r="E43" s="145"/>
      <c r="F43" s="34"/>
      <c r="G43" s="3">
        <v>4</v>
      </c>
      <c r="H43" s="37" t="s">
        <v>155</v>
      </c>
      <c r="I43" s="100">
        <v>54</v>
      </c>
      <c r="J43" s="152" t="s">
        <v>161</v>
      </c>
      <c r="K43" s="149"/>
      <c r="L43" s="151"/>
      <c r="M43" s="34"/>
      <c r="N43" s="3">
        <v>4</v>
      </c>
      <c r="O43" s="37" t="s">
        <v>151</v>
      </c>
      <c r="P43" s="100">
        <v>54</v>
      </c>
      <c r="Q43" s="152" t="s">
        <v>168</v>
      </c>
      <c r="R43" s="149"/>
      <c r="S43" s="151"/>
    </row>
    <row r="44" spans="1:19">
      <c r="A44" s="7">
        <v>5</v>
      </c>
      <c r="B44" s="37" t="s">
        <v>155</v>
      </c>
      <c r="C44" s="136">
        <v>8.7347222222222221E-4</v>
      </c>
      <c r="D44" s="143"/>
      <c r="E44" s="145"/>
      <c r="F44" s="34"/>
      <c r="G44" s="3">
        <v>5</v>
      </c>
      <c r="H44" s="37" t="s">
        <v>157</v>
      </c>
      <c r="I44" s="100">
        <v>49</v>
      </c>
      <c r="J44" s="152" t="s">
        <v>162</v>
      </c>
      <c r="K44" s="149"/>
      <c r="L44" s="151"/>
      <c r="M44" s="34"/>
      <c r="N44" s="3">
        <v>5</v>
      </c>
      <c r="O44" s="37" t="s">
        <v>156</v>
      </c>
      <c r="P44" s="100">
        <v>49</v>
      </c>
      <c r="Q44" s="152" t="s">
        <v>169</v>
      </c>
      <c r="R44" s="149"/>
      <c r="S44" s="151"/>
    </row>
    <row r="45" spans="1:19">
      <c r="A45" s="7">
        <v>6</v>
      </c>
      <c r="B45" s="37" t="s">
        <v>156</v>
      </c>
      <c r="C45" s="136">
        <v>8.7807870370370372E-4</v>
      </c>
      <c r="D45" s="143"/>
      <c r="E45" s="145"/>
      <c r="F45" s="34"/>
      <c r="G45" s="3">
        <v>6</v>
      </c>
      <c r="H45" s="1" t="s">
        <v>156</v>
      </c>
      <c r="I45" s="100">
        <v>45</v>
      </c>
      <c r="J45" s="152" t="s">
        <v>163</v>
      </c>
      <c r="K45" s="149"/>
      <c r="L45" s="151"/>
      <c r="M45" s="34"/>
      <c r="N45" s="3">
        <v>6</v>
      </c>
      <c r="O45" s="1" t="s">
        <v>157</v>
      </c>
      <c r="P45" s="100">
        <v>45</v>
      </c>
      <c r="Q45" s="152" t="s">
        <v>170</v>
      </c>
      <c r="R45" s="149"/>
      <c r="S45" s="151"/>
    </row>
    <row r="46" spans="1:19">
      <c r="A46" s="7">
        <v>7</v>
      </c>
      <c r="B46" s="37" t="s">
        <v>157</v>
      </c>
      <c r="C46" s="136">
        <v>8.9710648148148147E-4</v>
      </c>
      <c r="D46" s="143"/>
      <c r="E46" s="145"/>
      <c r="F46" s="34"/>
      <c r="G46" s="3">
        <v>7</v>
      </c>
      <c r="H46" s="37" t="s">
        <v>151</v>
      </c>
      <c r="I46" s="100">
        <v>42</v>
      </c>
      <c r="J46" s="152" t="s">
        <v>164</v>
      </c>
      <c r="K46" s="149"/>
      <c r="L46" s="151"/>
      <c r="M46" s="34"/>
      <c r="N46" s="3">
        <v>7</v>
      </c>
      <c r="O46" s="37" t="s">
        <v>155</v>
      </c>
      <c r="P46" s="100">
        <v>42</v>
      </c>
      <c r="Q46" s="152" t="s">
        <v>171</v>
      </c>
      <c r="R46" s="149"/>
      <c r="S46" s="151"/>
    </row>
    <row r="47" spans="1:19">
      <c r="A47" s="7">
        <v>8</v>
      </c>
      <c r="B47" s="37"/>
      <c r="C47" s="136"/>
      <c r="D47" s="143"/>
      <c r="E47" s="145"/>
      <c r="F47" s="34"/>
      <c r="G47" s="3">
        <v>8</v>
      </c>
      <c r="H47" s="37"/>
      <c r="I47" s="100">
        <v>39</v>
      </c>
      <c r="J47" s="152"/>
      <c r="K47" s="149"/>
      <c r="L47" s="151"/>
      <c r="M47" s="34"/>
      <c r="N47" s="3">
        <v>8</v>
      </c>
      <c r="O47" s="37"/>
      <c r="P47" s="100">
        <v>39</v>
      </c>
      <c r="Q47" s="152"/>
      <c r="R47" s="149"/>
      <c r="S47" s="151"/>
    </row>
    <row r="48" spans="1:19">
      <c r="A48" s="7">
        <v>9</v>
      </c>
      <c r="B48" s="37"/>
      <c r="C48" s="136"/>
      <c r="D48" s="143"/>
      <c r="E48" s="145"/>
      <c r="F48" s="34"/>
      <c r="G48" s="3">
        <v>9</v>
      </c>
      <c r="H48" s="1"/>
      <c r="I48" s="100">
        <v>36</v>
      </c>
      <c r="J48" s="152"/>
      <c r="K48" s="149"/>
      <c r="L48" s="151"/>
      <c r="M48" s="34"/>
      <c r="N48" s="3">
        <v>9</v>
      </c>
      <c r="O48" s="37"/>
      <c r="P48" s="100">
        <v>36</v>
      </c>
      <c r="Q48" s="152"/>
      <c r="R48" s="149"/>
      <c r="S48" s="151"/>
    </row>
    <row r="49" spans="1:19">
      <c r="A49" s="7">
        <v>10</v>
      </c>
      <c r="B49" s="37"/>
      <c r="C49" s="136"/>
      <c r="D49" s="143"/>
      <c r="E49" s="145"/>
      <c r="F49" s="34"/>
      <c r="G49" s="3">
        <v>10</v>
      </c>
      <c r="H49" s="103"/>
      <c r="I49" s="100">
        <v>33</v>
      </c>
      <c r="J49" s="152"/>
      <c r="K49" s="149"/>
      <c r="L49" s="151"/>
      <c r="M49" s="34"/>
      <c r="N49" s="3">
        <v>10</v>
      </c>
      <c r="O49" s="37"/>
      <c r="P49" s="100">
        <v>33</v>
      </c>
      <c r="Q49" s="152"/>
      <c r="R49" s="149"/>
      <c r="S49" s="151"/>
    </row>
    <row r="50" spans="1:19">
      <c r="A50" s="6">
        <v>11</v>
      </c>
      <c r="B50" s="81"/>
      <c r="C50" s="136"/>
      <c r="D50" s="143"/>
      <c r="E50" s="145"/>
      <c r="F50" s="34"/>
      <c r="G50" s="3">
        <v>11</v>
      </c>
      <c r="H50" s="37"/>
      <c r="I50" s="100">
        <v>30</v>
      </c>
      <c r="J50" s="152"/>
      <c r="K50" s="149"/>
      <c r="L50" s="151"/>
      <c r="M50" s="34"/>
      <c r="N50" s="3">
        <v>11</v>
      </c>
      <c r="O50" s="1"/>
      <c r="P50" s="100">
        <v>30</v>
      </c>
      <c r="Q50" s="152"/>
      <c r="R50" s="149"/>
      <c r="S50" s="151"/>
    </row>
    <row r="51" spans="1:19">
      <c r="A51" s="6">
        <v>12</v>
      </c>
      <c r="B51" s="37"/>
      <c r="C51" s="136"/>
      <c r="D51" s="143"/>
      <c r="E51" s="145"/>
      <c r="F51" s="34"/>
      <c r="G51" s="3">
        <v>12</v>
      </c>
      <c r="H51" s="81"/>
      <c r="I51" s="100">
        <v>28</v>
      </c>
      <c r="J51" s="152"/>
      <c r="K51" s="149"/>
      <c r="L51" s="151"/>
      <c r="M51" s="34"/>
      <c r="N51" s="3">
        <v>12</v>
      </c>
      <c r="O51" s="103"/>
      <c r="P51" s="100">
        <v>28</v>
      </c>
      <c r="Q51" s="152"/>
      <c r="R51" s="149"/>
      <c r="S51" s="151"/>
    </row>
    <row r="52" spans="1:19">
      <c r="A52" s="6">
        <v>13</v>
      </c>
      <c r="B52" s="37"/>
      <c r="C52" s="136"/>
      <c r="D52" s="143"/>
      <c r="E52" s="145"/>
      <c r="F52" s="34"/>
      <c r="G52" s="3">
        <v>13</v>
      </c>
      <c r="H52" s="37"/>
      <c r="I52" s="100">
        <v>26</v>
      </c>
      <c r="J52" s="152"/>
      <c r="K52" s="149"/>
      <c r="L52" s="151"/>
      <c r="M52" s="34"/>
      <c r="N52" s="3">
        <v>13</v>
      </c>
      <c r="O52" s="37"/>
      <c r="P52" s="100">
        <v>26</v>
      </c>
      <c r="Q52" s="152"/>
      <c r="R52" s="149"/>
      <c r="S52" s="151"/>
    </row>
    <row r="53" spans="1:19">
      <c r="A53" s="6">
        <v>14</v>
      </c>
      <c r="B53" s="37"/>
      <c r="C53" s="136"/>
      <c r="D53" s="143"/>
      <c r="E53" s="145"/>
      <c r="F53" s="34"/>
      <c r="G53" s="3">
        <v>14</v>
      </c>
      <c r="H53" s="37"/>
      <c r="I53" s="100">
        <v>24</v>
      </c>
      <c r="J53" s="152"/>
      <c r="K53" s="149"/>
      <c r="L53" s="151"/>
      <c r="M53" s="34"/>
      <c r="N53" s="3">
        <v>14</v>
      </c>
      <c r="O53" s="81"/>
      <c r="P53" s="100">
        <v>24</v>
      </c>
      <c r="Q53" s="152"/>
      <c r="R53" s="149"/>
      <c r="S53" s="151"/>
    </row>
    <row r="54" spans="1:19">
      <c r="A54" s="6">
        <v>15</v>
      </c>
      <c r="B54" s="37"/>
      <c r="C54" s="136"/>
      <c r="D54" s="143"/>
      <c r="E54" s="145"/>
      <c r="F54" s="34"/>
      <c r="G54" s="3">
        <v>15</v>
      </c>
      <c r="H54" s="69"/>
      <c r="I54" s="100">
        <v>22</v>
      </c>
      <c r="J54" s="150"/>
      <c r="K54" s="153"/>
      <c r="L54" s="151"/>
      <c r="M54" s="34"/>
      <c r="N54" s="3">
        <v>15</v>
      </c>
      <c r="O54" s="37"/>
      <c r="P54" s="100">
        <v>22</v>
      </c>
      <c r="Q54" s="150"/>
      <c r="R54" s="153"/>
      <c r="S54" s="151"/>
    </row>
    <row r="55" spans="1:19">
      <c r="A55" s="6">
        <v>16</v>
      </c>
      <c r="B55" s="37"/>
      <c r="C55" s="136"/>
      <c r="D55" s="143"/>
      <c r="E55" s="145"/>
      <c r="F55" s="34"/>
      <c r="G55" s="3">
        <v>16</v>
      </c>
      <c r="H55" s="69"/>
      <c r="I55" s="100">
        <v>20</v>
      </c>
      <c r="J55" s="150"/>
      <c r="K55" s="153"/>
      <c r="L55" s="151"/>
      <c r="M55" s="34"/>
      <c r="N55" s="3">
        <v>16</v>
      </c>
      <c r="O55" s="69"/>
      <c r="P55" s="100">
        <v>20</v>
      </c>
      <c r="Q55" s="150"/>
      <c r="R55" s="153"/>
      <c r="S55" s="151"/>
    </row>
    <row r="56" spans="1:19">
      <c r="A56" s="6">
        <v>17</v>
      </c>
      <c r="B56" s="37"/>
      <c r="C56" s="136"/>
      <c r="D56" s="143"/>
      <c r="E56" s="145"/>
      <c r="F56" s="34"/>
      <c r="G56" s="3">
        <v>17</v>
      </c>
      <c r="H56" s="69"/>
      <c r="I56" s="100">
        <v>18</v>
      </c>
      <c r="J56" s="150"/>
      <c r="K56" s="153"/>
      <c r="L56" s="151"/>
      <c r="M56" s="34"/>
      <c r="N56" s="3">
        <v>17</v>
      </c>
      <c r="O56" s="69"/>
      <c r="P56" s="100">
        <v>18</v>
      </c>
      <c r="Q56" s="150"/>
      <c r="R56" s="153"/>
      <c r="S56" s="151"/>
    </row>
    <row r="57" spans="1:19">
      <c r="A57" s="6">
        <v>18</v>
      </c>
      <c r="B57" s="37"/>
      <c r="C57" s="136"/>
      <c r="D57" s="143"/>
      <c r="E57" s="145"/>
      <c r="F57" s="34"/>
      <c r="G57" s="3">
        <v>18</v>
      </c>
      <c r="H57" s="69"/>
      <c r="I57" s="100">
        <v>16</v>
      </c>
      <c r="J57" s="150"/>
      <c r="K57" s="153"/>
      <c r="L57" s="151"/>
      <c r="M57" s="34"/>
      <c r="N57" s="3">
        <v>18</v>
      </c>
      <c r="O57" s="69"/>
      <c r="P57" s="100">
        <v>16</v>
      </c>
      <c r="Q57" s="150"/>
      <c r="R57" s="153"/>
      <c r="S57" s="151"/>
    </row>
    <row r="58" spans="1:19">
      <c r="A58" s="6">
        <v>19</v>
      </c>
      <c r="B58" s="37"/>
      <c r="C58" s="136"/>
      <c r="D58" s="143"/>
      <c r="E58" s="145"/>
      <c r="F58" s="34"/>
      <c r="G58" s="3">
        <v>19</v>
      </c>
      <c r="H58" s="69"/>
      <c r="I58" s="100">
        <v>14</v>
      </c>
      <c r="J58" s="150"/>
      <c r="K58" s="153"/>
      <c r="L58" s="151"/>
      <c r="M58" s="34"/>
      <c r="N58" s="3">
        <v>19</v>
      </c>
      <c r="O58" s="69"/>
      <c r="P58" s="100">
        <v>14</v>
      </c>
      <c r="Q58" s="150"/>
      <c r="R58" s="153"/>
      <c r="S58" s="151"/>
    </row>
    <row r="59" spans="1:19">
      <c r="A59" s="6">
        <v>20</v>
      </c>
      <c r="B59" s="37"/>
      <c r="C59" s="136"/>
      <c r="D59" s="143"/>
      <c r="E59" s="145"/>
      <c r="F59" s="34"/>
      <c r="G59" s="3">
        <v>20</v>
      </c>
      <c r="H59" s="69"/>
      <c r="I59" s="100">
        <v>12</v>
      </c>
      <c r="J59" s="150"/>
      <c r="K59" s="153"/>
      <c r="L59" s="151"/>
      <c r="M59" s="34"/>
      <c r="N59" s="3">
        <v>20</v>
      </c>
      <c r="O59" s="69"/>
      <c r="P59" s="100">
        <v>12</v>
      </c>
      <c r="Q59" s="150"/>
      <c r="R59" s="153"/>
      <c r="S59" s="151"/>
    </row>
    <row r="60" spans="1:19">
      <c r="A60" s="6">
        <v>21</v>
      </c>
      <c r="B60" s="37"/>
      <c r="C60" s="136"/>
      <c r="D60" s="143"/>
      <c r="E60" s="145"/>
      <c r="F60" s="34"/>
      <c r="G60" s="3">
        <v>21</v>
      </c>
      <c r="H60" s="69"/>
      <c r="I60" s="100">
        <v>10</v>
      </c>
      <c r="J60" s="150"/>
      <c r="K60" s="153"/>
      <c r="L60" s="151"/>
      <c r="M60" s="34"/>
      <c r="N60" s="3">
        <v>21</v>
      </c>
      <c r="O60" s="69"/>
      <c r="P60" s="100">
        <v>10</v>
      </c>
      <c r="Q60" s="150"/>
      <c r="R60" s="153"/>
      <c r="S60" s="151"/>
    </row>
    <row r="61" spans="1:19">
      <c r="A61" s="6">
        <v>22</v>
      </c>
      <c r="B61" s="37"/>
      <c r="C61" s="136"/>
      <c r="D61" s="143"/>
      <c r="E61" s="145"/>
      <c r="F61" s="34"/>
      <c r="G61" s="3">
        <v>22</v>
      </c>
      <c r="H61" s="69"/>
      <c r="I61" s="100">
        <v>9</v>
      </c>
      <c r="J61" s="150"/>
      <c r="K61" s="153"/>
      <c r="L61" s="151"/>
      <c r="M61" s="34"/>
      <c r="N61" s="3">
        <v>22</v>
      </c>
      <c r="O61" s="69"/>
      <c r="P61" s="100">
        <v>9</v>
      </c>
      <c r="Q61" s="150"/>
      <c r="R61" s="153"/>
      <c r="S61" s="151"/>
    </row>
    <row r="62" spans="1:19">
      <c r="A62" s="6">
        <v>23</v>
      </c>
      <c r="B62" s="37"/>
      <c r="C62" s="136"/>
      <c r="D62" s="143"/>
      <c r="E62" s="145"/>
      <c r="F62" s="34"/>
      <c r="G62" s="3">
        <v>23</v>
      </c>
      <c r="H62" s="81"/>
      <c r="I62" s="100">
        <v>8</v>
      </c>
      <c r="J62" s="150"/>
      <c r="K62" s="153"/>
      <c r="L62" s="151"/>
      <c r="M62" s="34"/>
      <c r="N62" s="3">
        <v>23</v>
      </c>
      <c r="O62" s="81"/>
      <c r="P62" s="100">
        <v>8</v>
      </c>
      <c r="Q62" s="150"/>
      <c r="R62" s="153"/>
      <c r="S62" s="151"/>
    </row>
    <row r="63" spans="1:19">
      <c r="A63" s="3">
        <v>24</v>
      </c>
      <c r="B63" s="116"/>
      <c r="C63" s="136"/>
      <c r="D63" s="117"/>
      <c r="E63" s="145"/>
      <c r="F63" s="34"/>
      <c r="G63" s="3">
        <v>24</v>
      </c>
      <c r="H63" s="81"/>
      <c r="I63" s="100">
        <v>7</v>
      </c>
      <c r="J63" s="150"/>
      <c r="K63" s="153"/>
      <c r="L63" s="41"/>
      <c r="M63" s="34"/>
      <c r="N63" s="3">
        <v>24</v>
      </c>
      <c r="O63" s="81"/>
      <c r="P63" s="100">
        <v>7</v>
      </c>
      <c r="Q63" s="150"/>
      <c r="R63" s="153"/>
      <c r="S63" s="41"/>
    </row>
    <row r="64" spans="1:19">
      <c r="A64" s="3">
        <v>25</v>
      </c>
      <c r="B64" s="119"/>
      <c r="C64" s="136"/>
      <c r="D64" s="146"/>
      <c r="E64" s="145"/>
      <c r="F64" s="34"/>
      <c r="G64" s="3">
        <v>25</v>
      </c>
      <c r="H64" s="81"/>
      <c r="I64" s="100">
        <v>6</v>
      </c>
      <c r="J64" s="150"/>
      <c r="K64" s="153"/>
      <c r="L64" s="41"/>
      <c r="M64" s="34"/>
      <c r="N64" s="3">
        <v>25</v>
      </c>
      <c r="O64" s="81"/>
      <c r="P64" s="100">
        <v>6</v>
      </c>
      <c r="Q64" s="150"/>
      <c r="R64" s="153"/>
      <c r="S64" s="41"/>
    </row>
    <row r="65" spans="1:19">
      <c r="A65" s="3">
        <v>26</v>
      </c>
      <c r="B65" s="121"/>
      <c r="C65" s="136"/>
      <c r="D65" s="147"/>
      <c r="E65" s="145"/>
      <c r="F65" s="34"/>
      <c r="G65" s="3">
        <v>26</v>
      </c>
      <c r="H65" s="81"/>
      <c r="I65" s="100">
        <v>5</v>
      </c>
      <c r="J65" s="150"/>
      <c r="K65" s="153"/>
      <c r="L65" s="41"/>
      <c r="M65" s="34"/>
      <c r="N65" s="3">
        <v>26</v>
      </c>
      <c r="O65" s="81"/>
      <c r="P65" s="100">
        <v>5</v>
      </c>
      <c r="Q65" s="150"/>
      <c r="R65" s="153"/>
      <c r="S65" s="41"/>
    </row>
    <row r="66" spans="1:19">
      <c r="A66" s="3">
        <v>27</v>
      </c>
      <c r="B66" s="119"/>
      <c r="C66" s="136"/>
      <c r="D66" s="146"/>
      <c r="E66" s="145"/>
      <c r="F66" s="34"/>
      <c r="G66" s="3">
        <v>27</v>
      </c>
      <c r="H66" s="81"/>
      <c r="I66" s="100">
        <v>4</v>
      </c>
      <c r="J66" s="150"/>
      <c r="K66" s="153"/>
      <c r="L66" s="41"/>
      <c r="M66" s="34"/>
      <c r="N66" s="3">
        <v>27</v>
      </c>
      <c r="O66" s="81"/>
      <c r="P66" s="100">
        <v>4</v>
      </c>
      <c r="Q66" s="150"/>
      <c r="R66" s="153"/>
      <c r="S66" s="41"/>
    </row>
    <row r="67" spans="1:19">
      <c r="A67" s="3">
        <v>28</v>
      </c>
      <c r="B67" s="119"/>
      <c r="C67" s="136"/>
      <c r="D67" s="146"/>
      <c r="E67" s="145"/>
      <c r="F67" s="34"/>
      <c r="G67" s="3">
        <v>28</v>
      </c>
      <c r="H67" s="81"/>
      <c r="I67" s="100">
        <v>3</v>
      </c>
      <c r="J67" s="150"/>
      <c r="K67" s="153"/>
      <c r="L67" s="41"/>
      <c r="M67" s="34"/>
      <c r="N67" s="3">
        <v>28</v>
      </c>
      <c r="O67" s="81"/>
      <c r="P67" s="100">
        <v>3</v>
      </c>
      <c r="Q67" s="150"/>
      <c r="R67" s="153"/>
      <c r="S67" s="41"/>
    </row>
    <row r="68" spans="1:19">
      <c r="A68" s="3">
        <v>29</v>
      </c>
      <c r="B68" s="119"/>
      <c r="C68" s="136"/>
      <c r="D68" s="146"/>
      <c r="E68" s="145"/>
      <c r="F68" s="34"/>
      <c r="G68" s="3">
        <v>29</v>
      </c>
      <c r="H68" s="128"/>
      <c r="I68" s="100">
        <v>2</v>
      </c>
      <c r="J68" s="150"/>
      <c r="K68" s="153"/>
      <c r="L68" s="41"/>
      <c r="M68" s="34"/>
      <c r="N68" s="3">
        <v>29</v>
      </c>
      <c r="O68" s="128"/>
      <c r="P68" s="100">
        <v>2</v>
      </c>
      <c r="Q68" s="150"/>
      <c r="R68" s="153"/>
      <c r="S68" s="41"/>
    </row>
    <row r="69" spans="1:19" ht="14" thickBot="1">
      <c r="A69" s="4">
        <v>30</v>
      </c>
      <c r="B69" s="123"/>
      <c r="C69" s="124"/>
      <c r="D69" s="124"/>
      <c r="E69" s="148"/>
      <c r="F69" s="36"/>
      <c r="G69" s="4">
        <v>30</v>
      </c>
      <c r="H69" s="129"/>
      <c r="I69" s="130">
        <v>1</v>
      </c>
      <c r="J69" s="154"/>
      <c r="K69" s="46"/>
      <c r="L69" s="42"/>
      <c r="M69" s="36"/>
      <c r="N69" s="4">
        <v>30</v>
      </c>
      <c r="O69" s="129"/>
      <c r="P69" s="130">
        <v>1</v>
      </c>
      <c r="Q69" s="154"/>
      <c r="R69" s="46"/>
      <c r="S69" s="42"/>
    </row>
    <row r="70" spans="1:19">
      <c r="A70" s="259" t="s">
        <v>96</v>
      </c>
      <c r="B70" s="259"/>
      <c r="C70" s="259"/>
      <c r="D70" s="259"/>
      <c r="E70" s="259"/>
      <c r="F70" s="259"/>
      <c r="G70" s="259" t="s">
        <v>96</v>
      </c>
      <c r="H70" s="259"/>
      <c r="I70" s="259"/>
      <c r="J70" s="259"/>
      <c r="K70" s="259"/>
      <c r="L70" s="259"/>
      <c r="N70" s="259" t="s">
        <v>96</v>
      </c>
      <c r="O70" s="259"/>
      <c r="P70" s="259"/>
      <c r="Q70" s="259"/>
      <c r="R70" s="259"/>
      <c r="S70" s="259"/>
    </row>
    <row r="71" spans="1:19" ht="14" thickBot="1">
      <c r="A71" s="260"/>
      <c r="B71" s="260"/>
      <c r="C71" s="260"/>
      <c r="D71" s="260"/>
      <c r="E71" s="260"/>
      <c r="F71" s="260"/>
      <c r="G71" s="260"/>
      <c r="H71" s="260"/>
      <c r="I71" s="260"/>
      <c r="J71" s="260"/>
      <c r="K71" s="260"/>
      <c r="L71" s="260"/>
      <c r="M71" s="260"/>
      <c r="N71" s="260"/>
      <c r="O71" s="260"/>
      <c r="P71" s="260"/>
      <c r="Q71" s="260"/>
      <c r="R71" s="260"/>
      <c r="S71" s="260"/>
    </row>
    <row r="72" spans="1:19" ht="25" customHeight="1" thickBot="1">
      <c r="A72" s="249" t="s">
        <v>83</v>
      </c>
      <c r="B72" s="250"/>
      <c r="C72" s="250"/>
      <c r="D72" s="250"/>
      <c r="E72" s="250"/>
      <c r="F72" s="250"/>
      <c r="G72" s="250"/>
      <c r="H72" s="250"/>
      <c r="I72" s="250"/>
      <c r="J72" s="250"/>
      <c r="K72" s="250"/>
      <c r="L72" s="250"/>
      <c r="M72" s="250"/>
      <c r="N72" s="250"/>
      <c r="O72" s="250"/>
      <c r="P72" s="250"/>
      <c r="Q72" s="250"/>
      <c r="R72" s="250"/>
      <c r="S72" s="251"/>
    </row>
    <row r="73" spans="1:19" ht="14" thickBot="1">
      <c r="A73" s="252" t="s">
        <v>99</v>
      </c>
      <c r="B73" s="253"/>
      <c r="C73" s="254"/>
      <c r="D73" s="254"/>
      <c r="E73" s="255"/>
      <c r="F73" s="34"/>
      <c r="G73" s="256" t="s">
        <v>11</v>
      </c>
      <c r="H73" s="257"/>
      <c r="I73" s="257"/>
      <c r="J73" s="257"/>
      <c r="K73" s="257"/>
      <c r="L73" s="258"/>
      <c r="M73" s="34"/>
      <c r="N73" s="256" t="s">
        <v>12</v>
      </c>
      <c r="O73" s="257"/>
      <c r="P73" s="257"/>
      <c r="Q73" s="257"/>
      <c r="R73" s="257"/>
      <c r="S73" s="258"/>
    </row>
    <row r="74" spans="1:19" ht="28">
      <c r="A74" s="5" t="s">
        <v>46</v>
      </c>
      <c r="B74" s="33" t="s">
        <v>45</v>
      </c>
      <c r="C74" s="78" t="s">
        <v>47</v>
      </c>
      <c r="D74" s="47" t="s">
        <v>4</v>
      </c>
      <c r="E74" s="10" t="s">
        <v>77</v>
      </c>
      <c r="F74" s="34"/>
      <c r="G74" s="9" t="s">
        <v>46</v>
      </c>
      <c r="H74" s="77" t="s">
        <v>45</v>
      </c>
      <c r="I74" s="78" t="s">
        <v>14</v>
      </c>
      <c r="J74" s="78" t="s">
        <v>47</v>
      </c>
      <c r="K74" s="47" t="s">
        <v>4</v>
      </c>
      <c r="L74" s="10" t="s">
        <v>77</v>
      </c>
      <c r="M74" s="34"/>
      <c r="N74" s="9" t="s">
        <v>46</v>
      </c>
      <c r="O74" s="77" t="s">
        <v>45</v>
      </c>
      <c r="P74" s="78" t="s">
        <v>14</v>
      </c>
      <c r="Q74" s="78" t="s">
        <v>47</v>
      </c>
      <c r="R74" s="47" t="s">
        <v>4</v>
      </c>
      <c r="S74" s="10" t="s">
        <v>77</v>
      </c>
    </row>
    <row r="75" spans="1:19">
      <c r="A75" s="7">
        <v>1</v>
      </c>
      <c r="B75" s="37" t="s">
        <v>172</v>
      </c>
      <c r="C75" s="136"/>
      <c r="D75" s="143"/>
      <c r="E75" s="141">
        <v>3</v>
      </c>
      <c r="F75" s="34"/>
      <c r="G75" s="3">
        <v>1</v>
      </c>
      <c r="H75" s="2" t="s">
        <v>172</v>
      </c>
      <c r="I75" s="127">
        <v>75</v>
      </c>
      <c r="J75" s="152" t="s">
        <v>183</v>
      </c>
      <c r="K75" s="149"/>
      <c r="L75" s="141">
        <v>3</v>
      </c>
      <c r="M75" s="34"/>
      <c r="N75" s="3">
        <v>1</v>
      </c>
      <c r="O75" s="2" t="s">
        <v>178</v>
      </c>
      <c r="P75" s="127">
        <v>75</v>
      </c>
      <c r="Q75" s="152" t="s">
        <v>194</v>
      </c>
      <c r="R75" s="149"/>
      <c r="S75" s="141">
        <v>3</v>
      </c>
    </row>
    <row r="76" spans="1:19">
      <c r="A76" s="7">
        <v>2</v>
      </c>
      <c r="B76" s="37"/>
      <c r="C76" s="136"/>
      <c r="D76" s="143"/>
      <c r="E76" s="145"/>
      <c r="F76" s="34"/>
      <c r="G76" s="3">
        <v>2</v>
      </c>
      <c r="H76" s="37" t="s">
        <v>173</v>
      </c>
      <c r="I76" s="100">
        <v>67</v>
      </c>
      <c r="J76" s="152" t="s">
        <v>184</v>
      </c>
      <c r="K76" s="149"/>
      <c r="L76" s="151"/>
      <c r="M76" s="34"/>
      <c r="N76" s="3">
        <v>2</v>
      </c>
      <c r="O76" s="37" t="s">
        <v>176</v>
      </c>
      <c r="P76" s="100">
        <v>67</v>
      </c>
      <c r="Q76" s="152" t="s">
        <v>195</v>
      </c>
      <c r="R76" s="149"/>
      <c r="S76" s="151"/>
    </row>
    <row r="77" spans="1:19">
      <c r="A77" s="7">
        <v>3</v>
      </c>
      <c r="B77" s="37"/>
      <c r="C77" s="136"/>
      <c r="D77" s="143"/>
      <c r="E77" s="145"/>
      <c r="F77" s="34"/>
      <c r="G77" s="3">
        <v>3</v>
      </c>
      <c r="H77" s="37" t="s">
        <v>174</v>
      </c>
      <c r="I77" s="100">
        <v>60</v>
      </c>
      <c r="J77" s="152" t="s">
        <v>185</v>
      </c>
      <c r="K77" s="149"/>
      <c r="L77" s="151"/>
      <c r="M77" s="34"/>
      <c r="N77" s="3">
        <v>3</v>
      </c>
      <c r="O77" s="37" t="s">
        <v>173</v>
      </c>
      <c r="P77" s="100">
        <v>60</v>
      </c>
      <c r="Q77" s="152" t="s">
        <v>196</v>
      </c>
      <c r="R77" s="149"/>
      <c r="S77" s="151"/>
    </row>
    <row r="78" spans="1:19">
      <c r="A78" s="7">
        <v>4</v>
      </c>
      <c r="B78" s="37"/>
      <c r="C78" s="136"/>
      <c r="D78" s="143"/>
      <c r="E78" s="145"/>
      <c r="F78" s="34"/>
      <c r="G78" s="3">
        <v>4</v>
      </c>
      <c r="H78" s="37" t="s">
        <v>175</v>
      </c>
      <c r="I78" s="100">
        <v>54</v>
      </c>
      <c r="J78" s="152" t="s">
        <v>186</v>
      </c>
      <c r="K78" s="149"/>
      <c r="L78" s="151"/>
      <c r="M78" s="34"/>
      <c r="N78" s="3">
        <v>4</v>
      </c>
      <c r="O78" s="37" t="s">
        <v>180</v>
      </c>
      <c r="P78" s="100">
        <v>54</v>
      </c>
      <c r="Q78" s="152" t="s">
        <v>197</v>
      </c>
      <c r="R78" s="149"/>
      <c r="S78" s="151"/>
    </row>
    <row r="79" spans="1:19">
      <c r="A79" s="7">
        <v>5</v>
      </c>
      <c r="B79" s="37"/>
      <c r="C79" s="136"/>
      <c r="D79" s="143"/>
      <c r="E79" s="145"/>
      <c r="F79" s="34"/>
      <c r="G79" s="3">
        <v>5</v>
      </c>
      <c r="H79" s="37" t="s">
        <v>176</v>
      </c>
      <c r="I79" s="100">
        <v>49</v>
      </c>
      <c r="J79" s="152" t="s">
        <v>187</v>
      </c>
      <c r="K79" s="149"/>
      <c r="L79" s="151"/>
      <c r="M79" s="34"/>
      <c r="N79" s="3">
        <v>5</v>
      </c>
      <c r="O79" s="37" t="s">
        <v>182</v>
      </c>
      <c r="P79" s="100">
        <v>49</v>
      </c>
      <c r="Q79" s="152" t="s">
        <v>198</v>
      </c>
      <c r="R79" s="149"/>
      <c r="S79" s="151"/>
    </row>
    <row r="80" spans="1:19">
      <c r="A80" s="7">
        <v>6</v>
      </c>
      <c r="B80" s="37"/>
      <c r="C80" s="136"/>
      <c r="D80" s="143"/>
      <c r="E80" s="145"/>
      <c r="F80" s="34"/>
      <c r="G80" s="3">
        <v>6</v>
      </c>
      <c r="H80" s="1" t="s">
        <v>177</v>
      </c>
      <c r="I80" s="100">
        <v>45</v>
      </c>
      <c r="J80" s="152" t="s">
        <v>188</v>
      </c>
      <c r="K80" s="149"/>
      <c r="L80" s="151"/>
      <c r="M80" s="34"/>
      <c r="N80" s="3">
        <v>6</v>
      </c>
      <c r="O80" s="1" t="s">
        <v>179</v>
      </c>
      <c r="P80" s="100">
        <v>45</v>
      </c>
      <c r="Q80" s="152" t="s">
        <v>199</v>
      </c>
      <c r="R80" s="149"/>
      <c r="S80" s="151"/>
    </row>
    <row r="81" spans="1:19">
      <c r="A81" s="7">
        <v>7</v>
      </c>
      <c r="B81" s="37"/>
      <c r="C81" s="136"/>
      <c r="D81" s="143"/>
      <c r="E81" s="145"/>
      <c r="F81" s="34"/>
      <c r="G81" s="3">
        <v>7</v>
      </c>
      <c r="H81" s="37" t="s">
        <v>178</v>
      </c>
      <c r="I81" s="100">
        <v>42</v>
      </c>
      <c r="J81" s="152" t="s">
        <v>189</v>
      </c>
      <c r="K81" s="149"/>
      <c r="L81" s="151"/>
      <c r="M81" s="34"/>
      <c r="N81" s="3">
        <v>7</v>
      </c>
      <c r="O81" s="37" t="s">
        <v>177</v>
      </c>
      <c r="P81" s="100">
        <v>42</v>
      </c>
      <c r="Q81" s="152" t="s">
        <v>200</v>
      </c>
      <c r="R81" s="149"/>
      <c r="S81" s="151"/>
    </row>
    <row r="82" spans="1:19">
      <c r="A82" s="7">
        <v>8</v>
      </c>
      <c r="B82" s="37"/>
      <c r="C82" s="136"/>
      <c r="D82" s="143"/>
      <c r="E82" s="145"/>
      <c r="F82" s="34"/>
      <c r="G82" s="3">
        <v>8</v>
      </c>
      <c r="H82" s="37" t="s">
        <v>179</v>
      </c>
      <c r="I82" s="100">
        <v>39</v>
      </c>
      <c r="J82" s="152" t="s">
        <v>190</v>
      </c>
      <c r="K82" s="149"/>
      <c r="L82" s="151"/>
      <c r="M82" s="34"/>
      <c r="N82" s="3">
        <v>8</v>
      </c>
      <c r="O82" s="37" t="s">
        <v>181</v>
      </c>
      <c r="P82" s="100">
        <v>39</v>
      </c>
      <c r="Q82" s="152" t="s">
        <v>201</v>
      </c>
      <c r="R82" s="149"/>
      <c r="S82" s="151"/>
    </row>
    <row r="83" spans="1:19">
      <c r="A83" s="7">
        <v>9</v>
      </c>
      <c r="B83" s="37"/>
      <c r="C83" s="136"/>
      <c r="D83" s="143"/>
      <c r="E83" s="145"/>
      <c r="F83" s="34"/>
      <c r="G83" s="3">
        <v>9</v>
      </c>
      <c r="H83" s="1" t="s">
        <v>180</v>
      </c>
      <c r="I83" s="100">
        <v>36</v>
      </c>
      <c r="J83" s="152" t="s">
        <v>191</v>
      </c>
      <c r="K83" s="149"/>
      <c r="L83" s="151"/>
      <c r="M83" s="34"/>
      <c r="N83" s="3">
        <v>9</v>
      </c>
      <c r="O83" s="37" t="s">
        <v>174</v>
      </c>
      <c r="P83" s="100">
        <v>36</v>
      </c>
      <c r="Q83" s="152" t="s">
        <v>202</v>
      </c>
      <c r="R83" s="149"/>
      <c r="S83" s="151"/>
    </row>
    <row r="84" spans="1:19">
      <c r="A84" s="7">
        <v>10</v>
      </c>
      <c r="B84" s="37"/>
      <c r="C84" s="136"/>
      <c r="D84" s="143"/>
      <c r="E84" s="145"/>
      <c r="F84" s="34"/>
      <c r="G84" s="3">
        <v>10</v>
      </c>
      <c r="H84" s="103" t="s">
        <v>181</v>
      </c>
      <c r="I84" s="100">
        <v>33</v>
      </c>
      <c r="J84" s="152" t="s">
        <v>192</v>
      </c>
      <c r="K84" s="149"/>
      <c r="L84" s="151"/>
      <c r="M84" s="34"/>
      <c r="N84" s="3">
        <v>10</v>
      </c>
      <c r="O84" s="37" t="s">
        <v>172</v>
      </c>
      <c r="P84" s="100">
        <v>33</v>
      </c>
      <c r="Q84" s="152" t="s">
        <v>203</v>
      </c>
      <c r="R84" s="149"/>
      <c r="S84" s="151"/>
    </row>
    <row r="85" spans="1:19">
      <c r="A85" s="6">
        <v>11</v>
      </c>
      <c r="B85" s="81"/>
      <c r="C85" s="136"/>
      <c r="D85" s="143"/>
      <c r="E85" s="145"/>
      <c r="F85" s="34"/>
      <c r="G85" s="3">
        <v>11</v>
      </c>
      <c r="H85" s="37" t="s">
        <v>182</v>
      </c>
      <c r="I85" s="100">
        <v>30</v>
      </c>
      <c r="J85" s="152" t="s">
        <v>193</v>
      </c>
      <c r="K85" s="149"/>
      <c r="L85" s="151"/>
      <c r="M85" s="34"/>
      <c r="N85" s="3">
        <v>11</v>
      </c>
      <c r="O85" s="1" t="s">
        <v>175</v>
      </c>
      <c r="P85" s="100">
        <v>30</v>
      </c>
      <c r="Q85" s="152" t="s">
        <v>204</v>
      </c>
      <c r="R85" s="149"/>
      <c r="S85" s="151"/>
    </row>
    <row r="86" spans="1:19">
      <c r="A86" s="6">
        <v>12</v>
      </c>
      <c r="B86" s="37"/>
      <c r="C86" s="136"/>
      <c r="D86" s="143"/>
      <c r="E86" s="145"/>
      <c r="F86" s="34"/>
      <c r="G86" s="3">
        <v>12</v>
      </c>
      <c r="H86" s="81"/>
      <c r="I86" s="100">
        <v>28</v>
      </c>
      <c r="J86" s="152"/>
      <c r="K86" s="149"/>
      <c r="L86" s="151"/>
      <c r="M86" s="34"/>
      <c r="N86" s="3">
        <v>12</v>
      </c>
      <c r="O86" s="103"/>
      <c r="P86" s="100">
        <v>28</v>
      </c>
      <c r="Q86" s="152"/>
      <c r="R86" s="149"/>
      <c r="S86" s="151"/>
    </row>
    <row r="87" spans="1:19">
      <c r="A87" s="6">
        <v>13</v>
      </c>
      <c r="B87" s="37"/>
      <c r="C87" s="136"/>
      <c r="D87" s="143"/>
      <c r="E87" s="145"/>
      <c r="F87" s="34"/>
      <c r="G87" s="3">
        <v>13</v>
      </c>
      <c r="H87" s="37"/>
      <c r="I87" s="100">
        <v>26</v>
      </c>
      <c r="J87" s="152"/>
      <c r="K87" s="149"/>
      <c r="L87" s="151"/>
      <c r="M87" s="34"/>
      <c r="N87" s="3">
        <v>13</v>
      </c>
      <c r="O87" s="37"/>
      <c r="P87" s="100">
        <v>26</v>
      </c>
      <c r="Q87" s="152"/>
      <c r="R87" s="149"/>
      <c r="S87" s="151"/>
    </row>
    <row r="88" spans="1:19">
      <c r="A88" s="6">
        <v>14</v>
      </c>
      <c r="B88" s="37"/>
      <c r="C88" s="136"/>
      <c r="D88" s="143"/>
      <c r="E88" s="145"/>
      <c r="F88" s="34"/>
      <c r="G88" s="3">
        <v>14</v>
      </c>
      <c r="H88" s="37"/>
      <c r="I88" s="100">
        <v>24</v>
      </c>
      <c r="J88" s="152"/>
      <c r="K88" s="149"/>
      <c r="L88" s="151"/>
      <c r="M88" s="34"/>
      <c r="N88" s="3">
        <v>14</v>
      </c>
      <c r="O88" s="81"/>
      <c r="P88" s="100">
        <v>24</v>
      </c>
      <c r="Q88" s="152"/>
      <c r="R88" s="149"/>
      <c r="S88" s="151"/>
    </row>
    <row r="89" spans="1:19">
      <c r="A89" s="6">
        <v>15</v>
      </c>
      <c r="B89" s="37"/>
      <c r="C89" s="136"/>
      <c r="D89" s="143"/>
      <c r="E89" s="145"/>
      <c r="F89" s="34"/>
      <c r="G89" s="3">
        <v>15</v>
      </c>
      <c r="H89" s="69"/>
      <c r="I89" s="100">
        <v>22</v>
      </c>
      <c r="J89" s="150"/>
      <c r="K89" s="153"/>
      <c r="L89" s="151"/>
      <c r="M89" s="34"/>
      <c r="N89" s="3">
        <v>15</v>
      </c>
      <c r="O89" s="37"/>
      <c r="P89" s="100">
        <v>22</v>
      </c>
      <c r="Q89" s="150"/>
      <c r="R89" s="153"/>
      <c r="S89" s="151"/>
    </row>
    <row r="90" spans="1:19">
      <c r="A90" s="6">
        <v>16</v>
      </c>
      <c r="B90" s="37"/>
      <c r="C90" s="136"/>
      <c r="D90" s="143"/>
      <c r="E90" s="145"/>
      <c r="F90" s="34"/>
      <c r="G90" s="3">
        <v>16</v>
      </c>
      <c r="H90" s="69"/>
      <c r="I90" s="100">
        <v>20</v>
      </c>
      <c r="J90" s="150"/>
      <c r="K90" s="153"/>
      <c r="L90" s="151"/>
      <c r="M90" s="34"/>
      <c r="N90" s="3">
        <v>16</v>
      </c>
      <c r="O90" s="69"/>
      <c r="P90" s="100">
        <v>20</v>
      </c>
      <c r="Q90" s="150"/>
      <c r="R90" s="153"/>
      <c r="S90" s="151"/>
    </row>
    <row r="91" spans="1:19">
      <c r="A91" s="6">
        <v>17</v>
      </c>
      <c r="B91" s="37"/>
      <c r="C91" s="136"/>
      <c r="D91" s="143"/>
      <c r="E91" s="145"/>
      <c r="F91" s="34"/>
      <c r="G91" s="3">
        <v>17</v>
      </c>
      <c r="H91" s="69"/>
      <c r="I91" s="100">
        <v>18</v>
      </c>
      <c r="J91" s="150"/>
      <c r="K91" s="153"/>
      <c r="L91" s="151"/>
      <c r="M91" s="34"/>
      <c r="N91" s="3">
        <v>17</v>
      </c>
      <c r="O91" s="69"/>
      <c r="P91" s="100">
        <v>18</v>
      </c>
      <c r="Q91" s="150"/>
      <c r="R91" s="153"/>
      <c r="S91" s="151"/>
    </row>
    <row r="92" spans="1:19">
      <c r="A92" s="6">
        <v>18</v>
      </c>
      <c r="B92" s="37"/>
      <c r="C92" s="136"/>
      <c r="D92" s="143"/>
      <c r="E92" s="145"/>
      <c r="F92" s="34"/>
      <c r="G92" s="3">
        <v>18</v>
      </c>
      <c r="H92" s="69"/>
      <c r="I92" s="100">
        <v>16</v>
      </c>
      <c r="J92" s="150"/>
      <c r="K92" s="153"/>
      <c r="L92" s="151"/>
      <c r="M92" s="34"/>
      <c r="N92" s="3">
        <v>18</v>
      </c>
      <c r="O92" s="69"/>
      <c r="P92" s="100">
        <v>16</v>
      </c>
      <c r="Q92" s="150"/>
      <c r="R92" s="153"/>
      <c r="S92" s="151"/>
    </row>
    <row r="93" spans="1:19">
      <c r="A93" s="6">
        <v>19</v>
      </c>
      <c r="B93" s="37"/>
      <c r="C93" s="136"/>
      <c r="D93" s="143"/>
      <c r="E93" s="145"/>
      <c r="F93" s="34"/>
      <c r="G93" s="3">
        <v>19</v>
      </c>
      <c r="H93" s="69"/>
      <c r="I93" s="100">
        <v>14</v>
      </c>
      <c r="J93" s="150"/>
      <c r="K93" s="153"/>
      <c r="L93" s="151"/>
      <c r="M93" s="34"/>
      <c r="N93" s="3">
        <v>19</v>
      </c>
      <c r="O93" s="69"/>
      <c r="P93" s="100">
        <v>14</v>
      </c>
      <c r="Q93" s="150"/>
      <c r="R93" s="153"/>
      <c r="S93" s="151"/>
    </row>
    <row r="94" spans="1:19">
      <c r="A94" s="6">
        <v>20</v>
      </c>
      <c r="B94" s="37"/>
      <c r="C94" s="136"/>
      <c r="D94" s="143"/>
      <c r="E94" s="145"/>
      <c r="F94" s="34"/>
      <c r="G94" s="3">
        <v>20</v>
      </c>
      <c r="H94" s="69"/>
      <c r="I94" s="100">
        <v>12</v>
      </c>
      <c r="J94" s="150"/>
      <c r="K94" s="153"/>
      <c r="L94" s="151"/>
      <c r="M94" s="34"/>
      <c r="N94" s="3">
        <v>20</v>
      </c>
      <c r="O94" s="69"/>
      <c r="P94" s="100">
        <v>12</v>
      </c>
      <c r="Q94" s="150"/>
      <c r="R94" s="153"/>
      <c r="S94" s="151"/>
    </row>
    <row r="95" spans="1:19">
      <c r="A95" s="6">
        <v>21</v>
      </c>
      <c r="B95" s="37"/>
      <c r="C95" s="136"/>
      <c r="D95" s="143"/>
      <c r="E95" s="145"/>
      <c r="F95" s="34"/>
      <c r="G95" s="3">
        <v>21</v>
      </c>
      <c r="H95" s="69"/>
      <c r="I95" s="100">
        <v>10</v>
      </c>
      <c r="J95" s="150"/>
      <c r="K95" s="153"/>
      <c r="L95" s="151"/>
      <c r="M95" s="34"/>
      <c r="N95" s="3">
        <v>21</v>
      </c>
      <c r="O95" s="69"/>
      <c r="P95" s="100">
        <v>10</v>
      </c>
      <c r="Q95" s="150"/>
      <c r="R95" s="153"/>
      <c r="S95" s="151"/>
    </row>
    <row r="96" spans="1:19">
      <c r="A96" s="6">
        <v>22</v>
      </c>
      <c r="B96" s="37"/>
      <c r="C96" s="136"/>
      <c r="D96" s="143"/>
      <c r="E96" s="145"/>
      <c r="F96" s="34"/>
      <c r="G96" s="3">
        <v>22</v>
      </c>
      <c r="H96" s="69"/>
      <c r="I96" s="100">
        <v>9</v>
      </c>
      <c r="J96" s="150"/>
      <c r="K96" s="153"/>
      <c r="L96" s="151"/>
      <c r="M96" s="34"/>
      <c r="N96" s="3">
        <v>22</v>
      </c>
      <c r="O96" s="69"/>
      <c r="P96" s="100">
        <v>9</v>
      </c>
      <c r="Q96" s="150"/>
      <c r="R96" s="153"/>
      <c r="S96" s="151"/>
    </row>
    <row r="97" spans="1:19">
      <c r="A97" s="6">
        <v>23</v>
      </c>
      <c r="B97" s="37"/>
      <c r="C97" s="136"/>
      <c r="D97" s="143"/>
      <c r="E97" s="145"/>
      <c r="F97" s="34"/>
      <c r="G97" s="3">
        <v>23</v>
      </c>
      <c r="H97" s="81"/>
      <c r="I97" s="100">
        <v>8</v>
      </c>
      <c r="J97" s="150"/>
      <c r="K97" s="153"/>
      <c r="L97" s="151"/>
      <c r="M97" s="34"/>
      <c r="N97" s="3">
        <v>23</v>
      </c>
      <c r="O97" s="81"/>
      <c r="P97" s="100">
        <v>8</v>
      </c>
      <c r="Q97" s="150"/>
      <c r="R97" s="153"/>
      <c r="S97" s="151"/>
    </row>
    <row r="98" spans="1:19">
      <c r="A98" s="3">
        <v>24</v>
      </c>
      <c r="B98" s="116"/>
      <c r="C98" s="136"/>
      <c r="D98" s="117"/>
      <c r="E98" s="145"/>
      <c r="F98" s="34"/>
      <c r="G98" s="3">
        <v>24</v>
      </c>
      <c r="H98" s="81"/>
      <c r="I98" s="100">
        <v>7</v>
      </c>
      <c r="J98" s="150"/>
      <c r="K98" s="153"/>
      <c r="L98" s="41"/>
      <c r="M98" s="34"/>
      <c r="N98" s="3">
        <v>24</v>
      </c>
      <c r="O98" s="81"/>
      <c r="P98" s="100">
        <v>7</v>
      </c>
      <c r="Q98" s="150"/>
      <c r="R98" s="153"/>
      <c r="S98" s="41"/>
    </row>
    <row r="99" spans="1:19">
      <c r="A99" s="3">
        <v>25</v>
      </c>
      <c r="B99" s="119"/>
      <c r="C99" s="136"/>
      <c r="D99" s="146"/>
      <c r="E99" s="145"/>
      <c r="F99" s="34"/>
      <c r="G99" s="3">
        <v>25</v>
      </c>
      <c r="H99" s="81"/>
      <c r="I99" s="100">
        <v>6</v>
      </c>
      <c r="J99" s="150"/>
      <c r="K99" s="153"/>
      <c r="L99" s="41"/>
      <c r="M99" s="34"/>
      <c r="N99" s="3">
        <v>25</v>
      </c>
      <c r="O99" s="81"/>
      <c r="P99" s="100">
        <v>6</v>
      </c>
      <c r="Q99" s="150"/>
      <c r="R99" s="153"/>
      <c r="S99" s="41"/>
    </row>
    <row r="100" spans="1:19">
      <c r="A100" s="3">
        <v>26</v>
      </c>
      <c r="B100" s="121"/>
      <c r="C100" s="136"/>
      <c r="D100" s="147"/>
      <c r="E100" s="145"/>
      <c r="F100" s="34"/>
      <c r="G100" s="3">
        <v>26</v>
      </c>
      <c r="H100" s="81"/>
      <c r="I100" s="100">
        <v>5</v>
      </c>
      <c r="J100" s="150"/>
      <c r="K100" s="153"/>
      <c r="L100" s="41"/>
      <c r="M100" s="34"/>
      <c r="N100" s="3">
        <v>26</v>
      </c>
      <c r="O100" s="81"/>
      <c r="P100" s="100">
        <v>5</v>
      </c>
      <c r="Q100" s="150"/>
      <c r="R100" s="153"/>
      <c r="S100" s="41"/>
    </row>
    <row r="101" spans="1:19">
      <c r="A101" s="3">
        <v>27</v>
      </c>
      <c r="B101" s="119"/>
      <c r="C101" s="136"/>
      <c r="D101" s="146"/>
      <c r="E101" s="145"/>
      <c r="F101" s="34"/>
      <c r="G101" s="3">
        <v>27</v>
      </c>
      <c r="H101" s="81"/>
      <c r="I101" s="100">
        <v>4</v>
      </c>
      <c r="J101" s="150"/>
      <c r="K101" s="153"/>
      <c r="L101" s="41"/>
      <c r="M101" s="34"/>
      <c r="N101" s="3">
        <v>27</v>
      </c>
      <c r="O101" s="81"/>
      <c r="P101" s="100">
        <v>4</v>
      </c>
      <c r="Q101" s="150"/>
      <c r="R101" s="153"/>
      <c r="S101" s="41"/>
    </row>
    <row r="102" spans="1:19">
      <c r="A102" s="3">
        <v>28</v>
      </c>
      <c r="B102" s="119"/>
      <c r="C102" s="136"/>
      <c r="D102" s="146"/>
      <c r="E102" s="145"/>
      <c r="F102" s="34"/>
      <c r="G102" s="3">
        <v>28</v>
      </c>
      <c r="H102" s="81"/>
      <c r="I102" s="100">
        <v>3</v>
      </c>
      <c r="J102" s="150"/>
      <c r="K102" s="153"/>
      <c r="L102" s="41"/>
      <c r="M102" s="34"/>
      <c r="N102" s="3">
        <v>28</v>
      </c>
      <c r="O102" s="81"/>
      <c r="P102" s="100">
        <v>3</v>
      </c>
      <c r="Q102" s="150"/>
      <c r="R102" s="153"/>
      <c r="S102" s="41"/>
    </row>
    <row r="103" spans="1:19">
      <c r="A103" s="3">
        <v>29</v>
      </c>
      <c r="B103" s="119"/>
      <c r="C103" s="136"/>
      <c r="D103" s="146"/>
      <c r="E103" s="145"/>
      <c r="F103" s="34"/>
      <c r="G103" s="3">
        <v>29</v>
      </c>
      <c r="H103" s="128"/>
      <c r="I103" s="100">
        <v>2</v>
      </c>
      <c r="J103" s="150"/>
      <c r="K103" s="153"/>
      <c r="L103" s="41"/>
      <c r="M103" s="34"/>
      <c r="N103" s="3">
        <v>29</v>
      </c>
      <c r="O103" s="128"/>
      <c r="P103" s="100">
        <v>2</v>
      </c>
      <c r="Q103" s="150"/>
      <c r="R103" s="153"/>
      <c r="S103" s="41"/>
    </row>
    <row r="104" spans="1:19" ht="14" thickBot="1">
      <c r="A104" s="4">
        <v>30</v>
      </c>
      <c r="B104" s="123"/>
      <c r="C104" s="124"/>
      <c r="D104" s="124"/>
      <c r="E104" s="148"/>
      <c r="F104" s="36"/>
      <c r="G104" s="4">
        <v>30</v>
      </c>
      <c r="H104" s="129"/>
      <c r="I104" s="130">
        <v>1</v>
      </c>
      <c r="J104" s="154"/>
      <c r="K104" s="46"/>
      <c r="L104" s="42"/>
      <c r="M104" s="36"/>
      <c r="N104" s="4">
        <v>30</v>
      </c>
      <c r="O104" s="129"/>
      <c r="P104" s="130">
        <v>1</v>
      </c>
      <c r="Q104" s="154"/>
      <c r="R104" s="46"/>
      <c r="S104" s="42"/>
    </row>
    <row r="105" spans="1:19">
      <c r="A105" s="259" t="s">
        <v>96</v>
      </c>
      <c r="B105" s="259"/>
      <c r="C105" s="259"/>
      <c r="D105" s="259"/>
      <c r="E105" s="259"/>
      <c r="F105" s="259"/>
      <c r="G105" s="259" t="s">
        <v>96</v>
      </c>
      <c r="H105" s="259"/>
      <c r="I105" s="259"/>
      <c r="J105" s="259"/>
      <c r="K105" s="259"/>
      <c r="L105" s="259"/>
      <c r="N105" s="259" t="s">
        <v>96</v>
      </c>
      <c r="O105" s="259"/>
      <c r="P105" s="259"/>
      <c r="Q105" s="259"/>
      <c r="R105" s="259"/>
      <c r="S105" s="259"/>
    </row>
    <row r="106" spans="1:19" ht="14" thickBot="1">
      <c r="A106" s="260"/>
      <c r="B106" s="260"/>
      <c r="C106" s="260"/>
      <c r="D106" s="260"/>
      <c r="E106" s="260"/>
      <c r="F106" s="260"/>
      <c r="G106" s="260"/>
      <c r="H106" s="260"/>
      <c r="I106" s="260"/>
      <c r="J106" s="260"/>
      <c r="K106" s="260"/>
      <c r="L106" s="260"/>
      <c r="M106" s="260"/>
      <c r="N106" s="260"/>
      <c r="O106" s="260"/>
      <c r="P106" s="260"/>
      <c r="Q106" s="260"/>
      <c r="R106" s="260"/>
      <c r="S106" s="260"/>
    </row>
  </sheetData>
  <mergeCells count="25">
    <mergeCell ref="A105:F105"/>
    <mergeCell ref="G105:L105"/>
    <mergeCell ref="N105:S105"/>
    <mergeCell ref="A106:S106"/>
    <mergeCell ref="A71:S71"/>
    <mergeCell ref="A72:S72"/>
    <mergeCell ref="A73:E73"/>
    <mergeCell ref="G73:L73"/>
    <mergeCell ref="N73:S73"/>
    <mergeCell ref="A38:E38"/>
    <mergeCell ref="G38:L38"/>
    <mergeCell ref="N38:S38"/>
    <mergeCell ref="A70:F70"/>
    <mergeCell ref="G70:L70"/>
    <mergeCell ref="N70:S70"/>
    <mergeCell ref="A35:F35"/>
    <mergeCell ref="G35:L35"/>
    <mergeCell ref="N35:S35"/>
    <mergeCell ref="A36:S36"/>
    <mergeCell ref="A37:S37"/>
    <mergeCell ref="A1:S1"/>
    <mergeCell ref="A2:S2"/>
    <mergeCell ref="A3:E3"/>
    <mergeCell ref="G3:L3"/>
    <mergeCell ref="N3:S3"/>
  </mergeCells>
  <pageMargins left="0.17" right="0.17" top="0.55000000000000004" bottom="1" header="0.5" footer="0.5"/>
  <pageSetup paperSize="9" scale="95" orientation="landscape" r:id="rId1"/>
  <headerFooter alignWithMargins="0">
    <oddFooter>&amp;L&amp;1#&amp;"Calibri"&amp;6&amp;K737373BUSINESS DOCUMENT  This document is intended for business use and should be distributed to intended recipients only.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>
    <tabColor rgb="FFFFFF00"/>
  </sheetPr>
  <dimension ref="A1:AB106"/>
  <sheetViews>
    <sheetView zoomScaleNormal="100" workbookViewId="0">
      <selection activeCell="B5" sqref="B5"/>
    </sheetView>
  </sheetViews>
  <sheetFormatPr baseColWidth="10" defaultColWidth="8.83203125" defaultRowHeight="13"/>
  <cols>
    <col min="1" max="1" width="4.6640625" style="20" customWidth="1"/>
    <col min="2" max="2" width="25.6640625" style="20" customWidth="1"/>
    <col min="3" max="3" width="10.33203125" style="20" customWidth="1"/>
    <col min="4" max="4" width="8.6640625" style="25" customWidth="1"/>
    <col min="5" max="5" width="10" style="25" customWidth="1"/>
    <col min="6" max="6" width="3.6640625" style="20" customWidth="1"/>
    <col min="7" max="7" width="4.6640625" style="20" customWidth="1"/>
    <col min="8" max="8" width="25.6640625" style="20" customWidth="1"/>
    <col min="9" max="9" width="6.1640625" style="25" bestFit="1" customWidth="1"/>
    <col min="10" max="12" width="8.6640625" style="25" customWidth="1"/>
    <col min="13" max="13" width="3.6640625" style="20" customWidth="1"/>
    <col min="14" max="14" width="4.6640625" style="20" customWidth="1"/>
    <col min="15" max="15" width="25.6640625" style="20" customWidth="1"/>
    <col min="16" max="16" width="6.1640625" style="25" bestFit="1" customWidth="1"/>
    <col min="17" max="19" width="8.6640625" style="25" customWidth="1"/>
    <col min="20" max="20" width="8.83203125" style="20"/>
    <col min="21" max="21" width="3.6640625" style="20" bestFit="1" customWidth="1"/>
    <col min="22" max="22" width="16" style="20" bestFit="1" customWidth="1"/>
    <col min="23" max="28" width="9.33203125" style="20" customWidth="1"/>
    <col min="29" max="16384" width="8.83203125" style="20"/>
  </cols>
  <sheetData>
    <row r="1" spans="1:28" ht="21.75" customHeight="1" thickBot="1">
      <c r="A1" s="248" t="s">
        <v>100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</row>
    <row r="2" spans="1:28" ht="25" customHeight="1" thickBot="1">
      <c r="A2" s="249" t="s">
        <v>84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1"/>
    </row>
    <row r="3" spans="1:28" ht="14" thickBot="1">
      <c r="A3" s="252" t="s">
        <v>99</v>
      </c>
      <c r="B3" s="253"/>
      <c r="C3" s="254"/>
      <c r="D3" s="254"/>
      <c r="E3" s="255"/>
      <c r="F3" s="34"/>
      <c r="G3" s="256" t="s">
        <v>11</v>
      </c>
      <c r="H3" s="257"/>
      <c r="I3" s="257"/>
      <c r="J3" s="257"/>
      <c r="K3" s="257"/>
      <c r="L3" s="258"/>
      <c r="M3" s="34"/>
      <c r="N3" s="256" t="s">
        <v>12</v>
      </c>
      <c r="O3" s="257"/>
      <c r="P3" s="257"/>
      <c r="Q3" s="257"/>
      <c r="R3" s="257"/>
      <c r="S3" s="258"/>
    </row>
    <row r="4" spans="1:28" ht="28">
      <c r="A4" s="5" t="s">
        <v>46</v>
      </c>
      <c r="B4" s="33" t="s">
        <v>45</v>
      </c>
      <c r="C4" s="78" t="s">
        <v>47</v>
      </c>
      <c r="D4" s="47" t="s">
        <v>4</v>
      </c>
      <c r="E4" s="10" t="s">
        <v>77</v>
      </c>
      <c r="F4" s="34"/>
      <c r="G4" s="9" t="s">
        <v>46</v>
      </c>
      <c r="H4" s="77" t="s">
        <v>45</v>
      </c>
      <c r="I4" s="78" t="s">
        <v>14</v>
      </c>
      <c r="J4" s="78" t="s">
        <v>47</v>
      </c>
      <c r="K4" s="47" t="s">
        <v>4</v>
      </c>
      <c r="L4" s="10" t="s">
        <v>77</v>
      </c>
      <c r="M4" s="34"/>
      <c r="N4" s="9" t="s">
        <v>46</v>
      </c>
      <c r="O4" s="77" t="s">
        <v>45</v>
      </c>
      <c r="P4" s="78" t="s">
        <v>14</v>
      </c>
      <c r="Q4" s="78" t="s">
        <v>47</v>
      </c>
      <c r="R4" s="47" t="s">
        <v>4</v>
      </c>
      <c r="S4" s="10" t="s">
        <v>77</v>
      </c>
      <c r="U4" s="78" t="s">
        <v>46</v>
      </c>
      <c r="V4" s="77" t="s">
        <v>45</v>
      </c>
      <c r="W4" s="78" t="s">
        <v>280</v>
      </c>
      <c r="X4" s="78" t="s">
        <v>11</v>
      </c>
      <c r="Y4" s="78" t="s">
        <v>279</v>
      </c>
      <c r="Z4" s="78" t="s">
        <v>12</v>
      </c>
      <c r="AA4" s="78" t="s">
        <v>279</v>
      </c>
      <c r="AB4" s="78" t="s">
        <v>14</v>
      </c>
    </row>
    <row r="5" spans="1:28">
      <c r="A5" s="7">
        <v>1</v>
      </c>
      <c r="B5" s="37" t="s">
        <v>111</v>
      </c>
      <c r="C5" s="136">
        <v>8.7247685185185182E-4</v>
      </c>
      <c r="D5" s="143"/>
      <c r="E5" s="141">
        <v>3</v>
      </c>
      <c r="F5" s="34"/>
      <c r="G5" s="3">
        <v>1</v>
      </c>
      <c r="H5" s="2" t="s">
        <v>109</v>
      </c>
      <c r="I5" s="127">
        <v>75</v>
      </c>
      <c r="J5" s="152" t="s">
        <v>217</v>
      </c>
      <c r="K5" s="149"/>
      <c r="L5" s="41"/>
      <c r="M5" s="34"/>
      <c r="N5" s="3">
        <v>1</v>
      </c>
      <c r="O5" s="2" t="s">
        <v>109</v>
      </c>
      <c r="P5" s="127">
        <v>75</v>
      </c>
      <c r="Q5" s="152" t="s">
        <v>238</v>
      </c>
      <c r="R5" s="149"/>
      <c r="S5" s="41"/>
      <c r="U5" s="138">
        <v>1</v>
      </c>
      <c r="V5" s="37" t="s">
        <v>109</v>
      </c>
      <c r="W5" s="136">
        <v>8.8085648148148149E-4</v>
      </c>
      <c r="X5" s="138">
        <v>1</v>
      </c>
      <c r="Y5" s="136" t="s">
        <v>217</v>
      </c>
      <c r="Z5" s="138">
        <v>1</v>
      </c>
      <c r="AA5" s="136" t="s">
        <v>238</v>
      </c>
      <c r="AB5" s="127">
        <v>150</v>
      </c>
    </row>
    <row r="6" spans="1:28">
      <c r="A6" s="7">
        <v>2</v>
      </c>
      <c r="B6" s="37" t="s">
        <v>205</v>
      </c>
      <c r="C6" s="136">
        <v>8.7532407407407405E-4</v>
      </c>
      <c r="D6" s="143"/>
      <c r="E6" s="145"/>
      <c r="F6" s="34"/>
      <c r="G6" s="3">
        <v>2</v>
      </c>
      <c r="H6" s="37" t="s">
        <v>111</v>
      </c>
      <c r="I6" s="100">
        <v>67</v>
      </c>
      <c r="J6" s="152" t="s">
        <v>218</v>
      </c>
      <c r="K6" s="149"/>
      <c r="L6" s="151"/>
      <c r="M6" s="34"/>
      <c r="N6" s="3">
        <v>2</v>
      </c>
      <c r="O6" s="37" t="s">
        <v>105</v>
      </c>
      <c r="P6" s="100">
        <v>67</v>
      </c>
      <c r="Q6" s="152" t="s">
        <v>239</v>
      </c>
      <c r="R6" s="149"/>
      <c r="S6" s="151"/>
      <c r="U6" s="138">
        <v>2</v>
      </c>
      <c r="V6" s="37" t="s">
        <v>110</v>
      </c>
      <c r="W6" s="136">
        <v>8.8115740740740743E-4</v>
      </c>
      <c r="X6" s="138">
        <v>3</v>
      </c>
      <c r="Y6" s="136" t="s">
        <v>219</v>
      </c>
      <c r="Z6" s="138">
        <v>4</v>
      </c>
      <c r="AA6" s="136" t="s">
        <v>241</v>
      </c>
      <c r="AB6" s="127">
        <v>114</v>
      </c>
    </row>
    <row r="7" spans="1:28">
      <c r="A7" s="7">
        <v>3</v>
      </c>
      <c r="B7" s="37" t="s">
        <v>206</v>
      </c>
      <c r="C7" s="136">
        <v>8.7629629629629635E-4</v>
      </c>
      <c r="D7" s="143"/>
      <c r="E7" s="145"/>
      <c r="F7" s="34"/>
      <c r="G7" s="3">
        <v>3</v>
      </c>
      <c r="H7" s="37" t="s">
        <v>110</v>
      </c>
      <c r="I7" s="100">
        <v>60</v>
      </c>
      <c r="J7" s="152" t="s">
        <v>219</v>
      </c>
      <c r="K7" s="149"/>
      <c r="L7" s="151"/>
      <c r="M7" s="34"/>
      <c r="N7" s="3">
        <v>3</v>
      </c>
      <c r="O7" s="37" t="s">
        <v>209</v>
      </c>
      <c r="P7" s="100">
        <v>60</v>
      </c>
      <c r="Q7" s="152" t="s">
        <v>240</v>
      </c>
      <c r="R7" s="149"/>
      <c r="S7" s="151"/>
      <c r="U7" s="138">
        <v>3</v>
      </c>
      <c r="V7" s="37" t="s">
        <v>105</v>
      </c>
      <c r="W7" s="136">
        <v>8.8177083333333326E-4</v>
      </c>
      <c r="X7" s="138">
        <v>6</v>
      </c>
      <c r="Y7" s="136" t="s">
        <v>222</v>
      </c>
      <c r="Z7" s="138">
        <v>2</v>
      </c>
      <c r="AA7" s="136" t="s">
        <v>239</v>
      </c>
      <c r="AB7" s="127">
        <v>112</v>
      </c>
    </row>
    <row r="8" spans="1:28">
      <c r="A8" s="7">
        <v>4</v>
      </c>
      <c r="B8" s="37" t="s">
        <v>109</v>
      </c>
      <c r="C8" s="136">
        <v>8.8085648148148149E-4</v>
      </c>
      <c r="D8" s="143"/>
      <c r="E8" s="145"/>
      <c r="F8" s="34"/>
      <c r="G8" s="3">
        <v>4</v>
      </c>
      <c r="H8" s="37" t="s">
        <v>206</v>
      </c>
      <c r="I8" s="100">
        <v>54</v>
      </c>
      <c r="J8" s="152" t="s">
        <v>220</v>
      </c>
      <c r="K8" s="149"/>
      <c r="L8" s="151"/>
      <c r="M8" s="34"/>
      <c r="N8" s="3">
        <v>4</v>
      </c>
      <c r="O8" s="37" t="s">
        <v>110</v>
      </c>
      <c r="P8" s="100">
        <v>54</v>
      </c>
      <c r="Q8" s="152" t="s">
        <v>241</v>
      </c>
      <c r="R8" s="149"/>
      <c r="S8" s="151"/>
      <c r="U8" s="138">
        <v>4</v>
      </c>
      <c r="V8" s="37" t="s">
        <v>111</v>
      </c>
      <c r="W8" s="136">
        <v>8.7247685185185182E-4</v>
      </c>
      <c r="X8" s="138">
        <v>2</v>
      </c>
      <c r="Y8" s="136" t="s">
        <v>218</v>
      </c>
      <c r="Z8" s="138">
        <v>6</v>
      </c>
      <c r="AA8" s="136" t="s">
        <v>243</v>
      </c>
      <c r="AB8" s="127">
        <v>112</v>
      </c>
    </row>
    <row r="9" spans="1:28">
      <c r="A9" s="7">
        <v>5</v>
      </c>
      <c r="B9" s="37" t="s">
        <v>110</v>
      </c>
      <c r="C9" s="136">
        <v>8.8115740740740743E-4</v>
      </c>
      <c r="D9" s="143"/>
      <c r="E9" s="145"/>
      <c r="F9" s="34"/>
      <c r="G9" s="3">
        <v>5</v>
      </c>
      <c r="H9" s="37" t="s">
        <v>106</v>
      </c>
      <c r="I9" s="100">
        <v>49</v>
      </c>
      <c r="J9" s="152" t="s">
        <v>221</v>
      </c>
      <c r="K9" s="149"/>
      <c r="L9" s="141">
        <v>3</v>
      </c>
      <c r="M9" s="34"/>
      <c r="N9" s="3">
        <v>5</v>
      </c>
      <c r="O9" s="37" t="s">
        <v>211</v>
      </c>
      <c r="P9" s="100">
        <v>49</v>
      </c>
      <c r="Q9" s="152" t="s">
        <v>242</v>
      </c>
      <c r="R9" s="149"/>
      <c r="S9" s="141">
        <v>3</v>
      </c>
      <c r="U9" s="138">
        <v>5</v>
      </c>
      <c r="V9" s="37" t="s">
        <v>209</v>
      </c>
      <c r="W9" s="136">
        <v>8.8517361111111121E-4</v>
      </c>
      <c r="X9" s="138">
        <v>8</v>
      </c>
      <c r="Y9" s="136" t="s">
        <v>224</v>
      </c>
      <c r="Z9" s="138">
        <v>3</v>
      </c>
      <c r="AA9" s="136" t="s">
        <v>240</v>
      </c>
      <c r="AB9" s="127">
        <v>99</v>
      </c>
    </row>
    <row r="10" spans="1:28">
      <c r="A10" s="7">
        <v>6</v>
      </c>
      <c r="B10" s="37" t="s">
        <v>105</v>
      </c>
      <c r="C10" s="136">
        <v>8.8177083333333326E-4</v>
      </c>
      <c r="D10" s="143"/>
      <c r="E10" s="145"/>
      <c r="F10" s="34"/>
      <c r="G10" s="3">
        <v>6</v>
      </c>
      <c r="H10" s="1" t="s">
        <v>105</v>
      </c>
      <c r="I10" s="100">
        <v>45</v>
      </c>
      <c r="J10" s="152" t="s">
        <v>222</v>
      </c>
      <c r="K10" s="149"/>
      <c r="L10" s="151"/>
      <c r="M10" s="34"/>
      <c r="N10" s="3">
        <v>6</v>
      </c>
      <c r="O10" s="1" t="s">
        <v>111</v>
      </c>
      <c r="P10" s="100">
        <v>45</v>
      </c>
      <c r="Q10" s="152" t="s">
        <v>243</v>
      </c>
      <c r="R10" s="149"/>
      <c r="S10" s="151"/>
      <c r="U10" s="138">
        <v>6</v>
      </c>
      <c r="V10" s="37" t="s">
        <v>206</v>
      </c>
      <c r="W10" s="136">
        <v>8.7629629629629635E-4</v>
      </c>
      <c r="X10" s="138">
        <v>4</v>
      </c>
      <c r="Y10" s="136" t="s">
        <v>220</v>
      </c>
      <c r="Z10" s="138">
        <v>8</v>
      </c>
      <c r="AA10" s="136" t="s">
        <v>245</v>
      </c>
      <c r="AB10" s="127">
        <v>93</v>
      </c>
    </row>
    <row r="11" spans="1:28">
      <c r="A11" s="7">
        <v>7</v>
      </c>
      <c r="B11" s="37" t="s">
        <v>108</v>
      </c>
      <c r="C11" s="136">
        <v>8.8234953703703706E-4</v>
      </c>
      <c r="D11" s="143"/>
      <c r="E11" s="145"/>
      <c r="F11" s="34"/>
      <c r="G11" s="3">
        <v>7</v>
      </c>
      <c r="H11" s="37" t="s">
        <v>113</v>
      </c>
      <c r="I11" s="100">
        <v>42</v>
      </c>
      <c r="J11" s="152" t="s">
        <v>223</v>
      </c>
      <c r="K11" s="149"/>
      <c r="L11" s="151"/>
      <c r="M11" s="34"/>
      <c r="N11" s="3">
        <v>7</v>
      </c>
      <c r="O11" s="37" t="s">
        <v>205</v>
      </c>
      <c r="P11" s="100">
        <v>42</v>
      </c>
      <c r="Q11" s="152" t="s">
        <v>244</v>
      </c>
      <c r="R11" s="149"/>
      <c r="S11" s="151"/>
      <c r="U11" s="138">
        <v>7</v>
      </c>
      <c r="V11" s="37" t="s">
        <v>211</v>
      </c>
      <c r="W11" s="136">
        <v>8.9810185185185186E-4</v>
      </c>
      <c r="X11" s="138">
        <v>11</v>
      </c>
      <c r="Y11" s="136" t="s">
        <v>227</v>
      </c>
      <c r="Z11" s="138">
        <v>5</v>
      </c>
      <c r="AA11" s="136" t="s">
        <v>242</v>
      </c>
      <c r="AB11" s="127">
        <v>79</v>
      </c>
    </row>
    <row r="12" spans="1:28">
      <c r="A12" s="7">
        <v>8</v>
      </c>
      <c r="B12" s="37" t="s">
        <v>207</v>
      </c>
      <c r="C12" s="136">
        <v>8.8326388888888884E-4</v>
      </c>
      <c r="D12" s="143"/>
      <c r="E12" s="145"/>
      <c r="F12" s="34"/>
      <c r="G12" s="3">
        <v>8</v>
      </c>
      <c r="H12" s="37" t="s">
        <v>209</v>
      </c>
      <c r="I12" s="100">
        <v>39</v>
      </c>
      <c r="J12" s="152" t="s">
        <v>224</v>
      </c>
      <c r="K12" s="149"/>
      <c r="L12" s="151"/>
      <c r="M12" s="34"/>
      <c r="N12" s="3">
        <v>8</v>
      </c>
      <c r="O12" s="37" t="s">
        <v>206</v>
      </c>
      <c r="P12" s="100">
        <v>39</v>
      </c>
      <c r="Q12" s="152" t="s">
        <v>245</v>
      </c>
      <c r="R12" s="149"/>
      <c r="S12" s="151"/>
      <c r="U12" s="138">
        <v>8</v>
      </c>
      <c r="V12" s="37" t="s">
        <v>205</v>
      </c>
      <c r="W12" s="136">
        <v>8.7532407407407405E-4</v>
      </c>
      <c r="X12" s="138">
        <v>9</v>
      </c>
      <c r="Y12" s="136" t="s">
        <v>225</v>
      </c>
      <c r="Z12" s="138">
        <v>7</v>
      </c>
      <c r="AA12" s="136" t="s">
        <v>244</v>
      </c>
      <c r="AB12" s="127">
        <v>78</v>
      </c>
    </row>
    <row r="13" spans="1:28">
      <c r="A13" s="7">
        <v>9</v>
      </c>
      <c r="B13" s="37" t="s">
        <v>208</v>
      </c>
      <c r="C13" s="136">
        <v>8.8348379629629627E-4</v>
      </c>
      <c r="D13" s="143"/>
      <c r="E13" s="145"/>
      <c r="F13" s="34"/>
      <c r="G13" s="3">
        <v>9</v>
      </c>
      <c r="H13" s="1" t="s">
        <v>205</v>
      </c>
      <c r="I13" s="100">
        <v>36</v>
      </c>
      <c r="J13" s="152" t="s">
        <v>225</v>
      </c>
      <c r="K13" s="149"/>
      <c r="L13" s="151"/>
      <c r="M13" s="34"/>
      <c r="N13" s="3">
        <v>9</v>
      </c>
      <c r="O13" s="37" t="s">
        <v>112</v>
      </c>
      <c r="P13" s="100">
        <v>36</v>
      </c>
      <c r="Q13" s="152" t="s">
        <v>246</v>
      </c>
      <c r="R13" s="149" t="s">
        <v>216</v>
      </c>
      <c r="S13" s="151"/>
      <c r="U13" s="138">
        <v>9</v>
      </c>
      <c r="V13" s="37" t="s">
        <v>106</v>
      </c>
      <c r="W13" s="136">
        <v>9.0057870370370368E-4</v>
      </c>
      <c r="X13" s="138">
        <v>5</v>
      </c>
      <c r="Y13" s="136" t="s">
        <v>221</v>
      </c>
      <c r="Z13" s="138">
        <v>14</v>
      </c>
      <c r="AA13" s="136" t="s">
        <v>251</v>
      </c>
      <c r="AB13" s="127">
        <v>73</v>
      </c>
    </row>
    <row r="14" spans="1:28">
      <c r="A14" s="7">
        <v>10</v>
      </c>
      <c r="B14" s="37" t="s">
        <v>209</v>
      </c>
      <c r="C14" s="136">
        <v>8.8517361111111121E-4</v>
      </c>
      <c r="D14" s="143"/>
      <c r="E14" s="145"/>
      <c r="F14" s="34"/>
      <c r="G14" s="3">
        <v>10</v>
      </c>
      <c r="H14" s="103" t="s">
        <v>114</v>
      </c>
      <c r="I14" s="100">
        <v>33</v>
      </c>
      <c r="J14" s="152" t="s">
        <v>226</v>
      </c>
      <c r="K14" s="149"/>
      <c r="L14" s="151"/>
      <c r="M14" s="34"/>
      <c r="N14" s="3">
        <v>10</v>
      </c>
      <c r="O14" s="37" t="s">
        <v>114</v>
      </c>
      <c r="P14" s="100">
        <v>33</v>
      </c>
      <c r="Q14" s="152" t="s">
        <v>247</v>
      </c>
      <c r="R14" s="149"/>
      <c r="S14" s="151"/>
      <c r="U14" s="138">
        <v>10</v>
      </c>
      <c r="V14" s="37" t="s">
        <v>114</v>
      </c>
      <c r="W14" s="136">
        <v>8.9518518518518538E-4</v>
      </c>
      <c r="X14" s="138">
        <v>10</v>
      </c>
      <c r="Y14" s="136" t="s">
        <v>226</v>
      </c>
      <c r="Z14" s="138">
        <v>10</v>
      </c>
      <c r="AA14" s="136" t="s">
        <v>247</v>
      </c>
      <c r="AB14" s="127">
        <v>66</v>
      </c>
    </row>
    <row r="15" spans="1:28">
      <c r="A15" s="6">
        <v>11</v>
      </c>
      <c r="B15" s="81" t="s">
        <v>210</v>
      </c>
      <c r="C15" s="136">
        <v>8.8531249999999992E-4</v>
      </c>
      <c r="D15" s="143"/>
      <c r="E15" s="145"/>
      <c r="F15" s="34"/>
      <c r="G15" s="3">
        <v>11</v>
      </c>
      <c r="H15" s="37" t="s">
        <v>211</v>
      </c>
      <c r="I15" s="100">
        <v>30</v>
      </c>
      <c r="J15" s="152" t="s">
        <v>227</v>
      </c>
      <c r="K15" s="149"/>
      <c r="L15" s="151"/>
      <c r="M15" s="34"/>
      <c r="N15" s="3">
        <v>11</v>
      </c>
      <c r="O15" s="1" t="s">
        <v>108</v>
      </c>
      <c r="P15" s="100">
        <v>30</v>
      </c>
      <c r="Q15" s="152" t="s">
        <v>248</v>
      </c>
      <c r="R15" s="149"/>
      <c r="S15" s="151"/>
      <c r="U15" s="138">
        <v>11</v>
      </c>
      <c r="V15" s="69" t="s">
        <v>112</v>
      </c>
      <c r="W15" s="136">
        <v>8.9357638888888896E-4</v>
      </c>
      <c r="X15" s="138">
        <v>15</v>
      </c>
      <c r="Y15" s="136" t="s">
        <v>231</v>
      </c>
      <c r="Z15" s="138">
        <v>9</v>
      </c>
      <c r="AA15" s="136" t="s">
        <v>246</v>
      </c>
      <c r="AB15" s="127">
        <v>58</v>
      </c>
    </row>
    <row r="16" spans="1:28">
      <c r="A16" s="6">
        <v>12</v>
      </c>
      <c r="B16" s="37" t="s">
        <v>113</v>
      </c>
      <c r="C16" s="136">
        <v>8.9215277777777774E-4</v>
      </c>
      <c r="D16" s="143"/>
      <c r="E16" s="145"/>
      <c r="F16" s="34"/>
      <c r="G16" s="3">
        <v>12</v>
      </c>
      <c r="H16" s="81" t="s">
        <v>210</v>
      </c>
      <c r="I16" s="100">
        <v>28</v>
      </c>
      <c r="J16" s="152" t="s">
        <v>228</v>
      </c>
      <c r="K16" s="149"/>
      <c r="L16" s="151"/>
      <c r="M16" s="34"/>
      <c r="N16" s="3">
        <v>12</v>
      </c>
      <c r="O16" s="103" t="s">
        <v>210</v>
      </c>
      <c r="P16" s="100">
        <v>28</v>
      </c>
      <c r="Q16" s="152" t="s">
        <v>249</v>
      </c>
      <c r="R16" s="149"/>
      <c r="S16" s="151"/>
      <c r="U16" s="138">
        <v>12</v>
      </c>
      <c r="V16" s="35" t="s">
        <v>210</v>
      </c>
      <c r="W16" s="136">
        <v>8.8531249999999992E-4</v>
      </c>
      <c r="X16" s="138">
        <v>12</v>
      </c>
      <c r="Y16" s="136" t="s">
        <v>228</v>
      </c>
      <c r="Z16" s="138">
        <v>12</v>
      </c>
      <c r="AA16" s="136" t="s">
        <v>249</v>
      </c>
      <c r="AB16" s="127">
        <v>56</v>
      </c>
    </row>
    <row r="17" spans="1:28">
      <c r="A17" s="6">
        <v>13</v>
      </c>
      <c r="B17" s="37" t="s">
        <v>116</v>
      </c>
      <c r="C17" s="136">
        <v>8.9216435185185189E-4</v>
      </c>
      <c r="D17" s="143"/>
      <c r="E17" s="145"/>
      <c r="F17" s="34"/>
      <c r="G17" s="3">
        <v>13</v>
      </c>
      <c r="H17" s="37" t="s">
        <v>207</v>
      </c>
      <c r="I17" s="100">
        <v>26</v>
      </c>
      <c r="J17" s="152" t="s">
        <v>229</v>
      </c>
      <c r="K17" s="149"/>
      <c r="L17" s="151"/>
      <c r="M17" s="34"/>
      <c r="N17" s="3">
        <v>13</v>
      </c>
      <c r="O17" s="37" t="s">
        <v>207</v>
      </c>
      <c r="P17" s="100">
        <v>26</v>
      </c>
      <c r="Q17" s="152" t="s">
        <v>250</v>
      </c>
      <c r="R17" s="149"/>
      <c r="S17" s="151"/>
      <c r="U17" s="138">
        <v>13</v>
      </c>
      <c r="V17" s="37" t="s">
        <v>207</v>
      </c>
      <c r="W17" s="136">
        <v>8.8326388888888884E-4</v>
      </c>
      <c r="X17" s="138">
        <v>13</v>
      </c>
      <c r="Y17" s="136" t="s">
        <v>229</v>
      </c>
      <c r="Z17" s="138">
        <v>13</v>
      </c>
      <c r="AA17" s="136" t="s">
        <v>250</v>
      </c>
      <c r="AB17" s="127">
        <v>52</v>
      </c>
    </row>
    <row r="18" spans="1:28">
      <c r="A18" s="6">
        <v>14</v>
      </c>
      <c r="B18" s="37" t="s">
        <v>112</v>
      </c>
      <c r="C18" s="136">
        <v>8.9357638888888896E-4</v>
      </c>
      <c r="D18" s="143"/>
      <c r="E18" s="145"/>
      <c r="F18" s="34"/>
      <c r="G18" s="3">
        <v>14</v>
      </c>
      <c r="H18" s="37" t="s">
        <v>208</v>
      </c>
      <c r="I18" s="100">
        <v>24</v>
      </c>
      <c r="J18" s="152" t="s">
        <v>230</v>
      </c>
      <c r="K18" s="149"/>
      <c r="L18" s="151"/>
      <c r="M18" s="34"/>
      <c r="N18" s="3">
        <v>14</v>
      </c>
      <c r="O18" s="81" t="s">
        <v>106</v>
      </c>
      <c r="P18" s="100">
        <v>24</v>
      </c>
      <c r="Q18" s="152" t="s">
        <v>251</v>
      </c>
      <c r="R18" s="149"/>
      <c r="S18" s="151"/>
      <c r="U18" s="138">
        <v>14</v>
      </c>
      <c r="V18" s="37" t="s">
        <v>108</v>
      </c>
      <c r="W18" s="136">
        <v>8.8234953703703706E-4</v>
      </c>
      <c r="X18" s="138">
        <v>17</v>
      </c>
      <c r="Y18" s="136" t="s">
        <v>233</v>
      </c>
      <c r="Z18" s="138">
        <v>11</v>
      </c>
      <c r="AA18" s="136" t="s">
        <v>248</v>
      </c>
      <c r="AB18" s="127">
        <v>48</v>
      </c>
    </row>
    <row r="19" spans="1:28" ht="14">
      <c r="A19" s="6">
        <v>15</v>
      </c>
      <c r="B19" s="37" t="s">
        <v>114</v>
      </c>
      <c r="C19" s="136">
        <v>8.9518518518518538E-4</v>
      </c>
      <c r="D19" s="143"/>
      <c r="E19" s="145"/>
      <c r="F19" s="34"/>
      <c r="G19" s="3">
        <v>15</v>
      </c>
      <c r="H19" s="69" t="s">
        <v>112</v>
      </c>
      <c r="I19" s="100">
        <v>22</v>
      </c>
      <c r="J19" s="150" t="s">
        <v>231</v>
      </c>
      <c r="K19" s="153"/>
      <c r="L19" s="151"/>
      <c r="M19" s="34"/>
      <c r="N19" s="3">
        <v>15</v>
      </c>
      <c r="O19" s="37" t="s">
        <v>116</v>
      </c>
      <c r="P19" s="100">
        <v>22</v>
      </c>
      <c r="Q19" s="150" t="s">
        <v>252</v>
      </c>
      <c r="R19" s="153"/>
      <c r="S19" s="151"/>
      <c r="U19" s="138">
        <v>15</v>
      </c>
      <c r="V19" s="37" t="s">
        <v>113</v>
      </c>
      <c r="W19" s="136">
        <v>8.9215277777777774E-4</v>
      </c>
      <c r="X19" s="138">
        <v>7</v>
      </c>
      <c r="Y19" s="136" t="s">
        <v>223</v>
      </c>
      <c r="Z19" s="138" t="s">
        <v>237</v>
      </c>
      <c r="AA19" s="136" t="s">
        <v>150</v>
      </c>
      <c r="AB19" s="127">
        <v>42</v>
      </c>
    </row>
    <row r="20" spans="1:28">
      <c r="A20" s="6">
        <v>16</v>
      </c>
      <c r="B20" s="37" t="s">
        <v>211</v>
      </c>
      <c r="C20" s="136">
        <v>8.9810185185185186E-4</v>
      </c>
      <c r="D20" s="143"/>
      <c r="E20" s="145"/>
      <c r="F20" s="34"/>
      <c r="G20" s="3">
        <v>16</v>
      </c>
      <c r="H20" s="69" t="s">
        <v>116</v>
      </c>
      <c r="I20" s="100">
        <v>20</v>
      </c>
      <c r="J20" s="150" t="s">
        <v>232</v>
      </c>
      <c r="K20" s="153" t="s">
        <v>216</v>
      </c>
      <c r="L20" s="151"/>
      <c r="M20" s="34"/>
      <c r="N20" s="3">
        <v>16</v>
      </c>
      <c r="O20" s="69" t="s">
        <v>212</v>
      </c>
      <c r="P20" s="100">
        <v>20</v>
      </c>
      <c r="Q20" s="150" t="s">
        <v>253</v>
      </c>
      <c r="R20" s="153"/>
      <c r="S20" s="151"/>
      <c r="U20" s="138">
        <v>16</v>
      </c>
      <c r="V20" s="37" t="s">
        <v>116</v>
      </c>
      <c r="W20" s="136">
        <v>8.9216435185185189E-4</v>
      </c>
      <c r="X20" s="138">
        <v>16</v>
      </c>
      <c r="Y20" s="136" t="s">
        <v>232</v>
      </c>
      <c r="Z20" s="138">
        <v>15</v>
      </c>
      <c r="AA20" s="136" t="s">
        <v>252</v>
      </c>
      <c r="AB20" s="127">
        <v>42</v>
      </c>
    </row>
    <row r="21" spans="1:28">
      <c r="A21" s="6">
        <v>17</v>
      </c>
      <c r="B21" s="37" t="s">
        <v>106</v>
      </c>
      <c r="C21" s="136">
        <v>9.0057870370370368E-4</v>
      </c>
      <c r="D21" s="143"/>
      <c r="E21" s="145"/>
      <c r="F21" s="34"/>
      <c r="G21" s="3">
        <v>17</v>
      </c>
      <c r="H21" s="69" t="s">
        <v>108</v>
      </c>
      <c r="I21" s="100">
        <v>18</v>
      </c>
      <c r="J21" s="150" t="s">
        <v>233</v>
      </c>
      <c r="K21" s="153"/>
      <c r="L21" s="151"/>
      <c r="M21" s="34"/>
      <c r="N21" s="3">
        <v>17</v>
      </c>
      <c r="O21" s="69" t="s">
        <v>208</v>
      </c>
      <c r="P21" s="100">
        <v>18</v>
      </c>
      <c r="Q21" s="150" t="s">
        <v>254</v>
      </c>
      <c r="R21" s="153"/>
      <c r="S21" s="151"/>
      <c r="U21" s="138">
        <v>17</v>
      </c>
      <c r="V21" s="37" t="s">
        <v>208</v>
      </c>
      <c r="W21" s="136">
        <v>8.8348379629629627E-4</v>
      </c>
      <c r="X21" s="138">
        <v>14</v>
      </c>
      <c r="Y21" s="136" t="s">
        <v>230</v>
      </c>
      <c r="Z21" s="138">
        <v>17</v>
      </c>
      <c r="AA21" s="136" t="s">
        <v>254</v>
      </c>
      <c r="AB21" s="127">
        <v>42</v>
      </c>
    </row>
    <row r="22" spans="1:28">
      <c r="A22" s="6">
        <v>18</v>
      </c>
      <c r="B22" s="37" t="s">
        <v>212</v>
      </c>
      <c r="C22" s="136">
        <v>9.1276620370370372E-4</v>
      </c>
      <c r="D22" s="143"/>
      <c r="E22" s="145"/>
      <c r="F22" s="34"/>
      <c r="G22" s="3">
        <v>18</v>
      </c>
      <c r="H22" s="69" t="s">
        <v>212</v>
      </c>
      <c r="I22" s="100">
        <v>16</v>
      </c>
      <c r="J22" s="150" t="s">
        <v>234</v>
      </c>
      <c r="K22" s="153"/>
      <c r="L22" s="151"/>
      <c r="M22" s="34"/>
      <c r="N22" s="3">
        <v>18</v>
      </c>
      <c r="O22" s="69" t="s">
        <v>213</v>
      </c>
      <c r="P22" s="100">
        <v>16</v>
      </c>
      <c r="Q22" s="150" t="s">
        <v>255</v>
      </c>
      <c r="R22" s="153"/>
      <c r="S22" s="151"/>
      <c r="U22" s="138">
        <v>18</v>
      </c>
      <c r="V22" s="37" t="s">
        <v>212</v>
      </c>
      <c r="W22" s="136">
        <v>9.1276620370370372E-4</v>
      </c>
      <c r="X22" s="138">
        <v>18</v>
      </c>
      <c r="Y22" s="136" t="s">
        <v>234</v>
      </c>
      <c r="Z22" s="138">
        <v>16</v>
      </c>
      <c r="AA22" s="136" t="s">
        <v>253</v>
      </c>
      <c r="AB22" s="127">
        <v>36</v>
      </c>
    </row>
    <row r="23" spans="1:28">
      <c r="A23" s="6">
        <v>19</v>
      </c>
      <c r="B23" s="37" t="s">
        <v>213</v>
      </c>
      <c r="C23" s="136" t="s">
        <v>215</v>
      </c>
      <c r="D23" s="143"/>
      <c r="E23" s="145"/>
      <c r="F23" s="34"/>
      <c r="G23" s="3">
        <v>19</v>
      </c>
      <c r="H23" s="69" t="s">
        <v>213</v>
      </c>
      <c r="I23" s="100">
        <v>14</v>
      </c>
      <c r="J23" s="150" t="s">
        <v>235</v>
      </c>
      <c r="K23" s="153"/>
      <c r="L23" s="151"/>
      <c r="M23" s="34"/>
      <c r="N23" s="3">
        <v>19</v>
      </c>
      <c r="O23" s="69" t="s">
        <v>214</v>
      </c>
      <c r="P23" s="100">
        <v>14</v>
      </c>
      <c r="Q23" s="150" t="s">
        <v>256</v>
      </c>
      <c r="R23" s="153"/>
      <c r="S23" s="151"/>
      <c r="U23" s="138">
        <v>19</v>
      </c>
      <c r="V23" s="37" t="s">
        <v>213</v>
      </c>
      <c r="W23" s="136" t="s">
        <v>215</v>
      </c>
      <c r="X23" s="138">
        <v>19</v>
      </c>
      <c r="Y23" s="136" t="s">
        <v>235</v>
      </c>
      <c r="Z23" s="138">
        <v>18</v>
      </c>
      <c r="AA23" s="136" t="s">
        <v>255</v>
      </c>
      <c r="AB23" s="127">
        <v>30</v>
      </c>
    </row>
    <row r="24" spans="1:28" ht="14">
      <c r="A24" s="6">
        <v>20</v>
      </c>
      <c r="B24" s="37" t="s">
        <v>214</v>
      </c>
      <c r="C24" s="136">
        <v>9.1876157407407412E-4</v>
      </c>
      <c r="D24" s="143"/>
      <c r="E24" s="145"/>
      <c r="F24" s="34"/>
      <c r="G24" s="3">
        <v>20</v>
      </c>
      <c r="H24" s="69" t="s">
        <v>214</v>
      </c>
      <c r="I24" s="100">
        <v>12</v>
      </c>
      <c r="J24" s="150" t="s">
        <v>236</v>
      </c>
      <c r="K24" s="153"/>
      <c r="L24" s="151"/>
      <c r="M24" s="34"/>
      <c r="N24" s="3">
        <v>20</v>
      </c>
      <c r="O24" s="69" t="s">
        <v>113</v>
      </c>
      <c r="P24" s="100" t="s">
        <v>237</v>
      </c>
      <c r="Q24" s="150" t="s">
        <v>150</v>
      </c>
      <c r="R24" s="153"/>
      <c r="S24" s="151"/>
      <c r="U24" s="138">
        <v>20</v>
      </c>
      <c r="V24" s="37" t="s">
        <v>214</v>
      </c>
      <c r="W24" s="136">
        <v>9.1876157407407412E-4</v>
      </c>
      <c r="X24" s="138">
        <v>20</v>
      </c>
      <c r="Y24" s="136" t="s">
        <v>236</v>
      </c>
      <c r="Z24" s="138">
        <v>19</v>
      </c>
      <c r="AA24" s="136" t="s">
        <v>256</v>
      </c>
      <c r="AB24" s="127">
        <v>26</v>
      </c>
    </row>
    <row r="25" spans="1:28">
      <c r="A25" s="6">
        <v>21</v>
      </c>
      <c r="B25" s="37"/>
      <c r="C25" s="136"/>
      <c r="D25" s="143"/>
      <c r="E25" s="145"/>
      <c r="F25" s="34"/>
      <c r="G25" s="3">
        <v>21</v>
      </c>
      <c r="H25" s="69"/>
      <c r="I25" s="100">
        <v>10</v>
      </c>
      <c r="J25" s="150"/>
      <c r="K25" s="153"/>
      <c r="L25" s="151"/>
      <c r="M25" s="34"/>
      <c r="N25" s="3">
        <v>21</v>
      </c>
      <c r="O25" s="69"/>
      <c r="P25" s="100">
        <v>12</v>
      </c>
      <c r="Q25" s="150"/>
      <c r="R25" s="153"/>
      <c r="S25" s="151"/>
    </row>
    <row r="26" spans="1:28">
      <c r="A26" s="6">
        <v>22</v>
      </c>
      <c r="B26" s="37"/>
      <c r="C26" s="136"/>
      <c r="D26" s="143"/>
      <c r="E26" s="145"/>
      <c r="F26" s="34"/>
      <c r="G26" s="3">
        <v>22</v>
      </c>
      <c r="H26" s="69"/>
      <c r="I26" s="100">
        <v>9</v>
      </c>
      <c r="J26" s="150"/>
      <c r="K26" s="153"/>
      <c r="L26" s="151"/>
      <c r="M26" s="34"/>
      <c r="N26" s="3">
        <v>22</v>
      </c>
      <c r="O26" s="69"/>
      <c r="P26" s="100">
        <v>10</v>
      </c>
      <c r="Q26" s="150"/>
      <c r="R26" s="153"/>
      <c r="S26" s="151"/>
    </row>
    <row r="27" spans="1:28">
      <c r="A27" s="6">
        <v>23</v>
      </c>
      <c r="B27" s="37"/>
      <c r="C27" s="136"/>
      <c r="D27" s="143"/>
      <c r="E27" s="145"/>
      <c r="F27" s="34"/>
      <c r="G27" s="3">
        <v>23</v>
      </c>
      <c r="H27" s="81"/>
      <c r="I27" s="100">
        <v>8</v>
      </c>
      <c r="J27" s="150"/>
      <c r="K27" s="153"/>
      <c r="L27" s="151"/>
      <c r="M27" s="34"/>
      <c r="N27" s="3">
        <v>23</v>
      </c>
      <c r="O27" s="81"/>
      <c r="P27" s="100">
        <v>9</v>
      </c>
      <c r="Q27" s="150"/>
      <c r="R27" s="153"/>
      <c r="S27" s="151"/>
    </row>
    <row r="28" spans="1:28">
      <c r="A28" s="3">
        <v>24</v>
      </c>
      <c r="B28" s="116"/>
      <c r="C28" s="136"/>
      <c r="D28" s="117"/>
      <c r="E28" s="145"/>
      <c r="F28" s="34"/>
      <c r="G28" s="3">
        <v>24</v>
      </c>
      <c r="H28" s="81"/>
      <c r="I28" s="100">
        <v>7</v>
      </c>
      <c r="J28" s="150"/>
      <c r="K28" s="153"/>
      <c r="L28" s="41"/>
      <c r="M28" s="34"/>
      <c r="N28" s="3">
        <v>24</v>
      </c>
      <c r="O28" s="81"/>
      <c r="P28" s="100">
        <v>8</v>
      </c>
      <c r="Q28" s="150"/>
      <c r="R28" s="153"/>
      <c r="S28" s="41"/>
    </row>
    <row r="29" spans="1:28">
      <c r="A29" s="3">
        <v>25</v>
      </c>
      <c r="B29" s="119"/>
      <c r="C29" s="136"/>
      <c r="D29" s="146"/>
      <c r="E29" s="145"/>
      <c r="F29" s="34"/>
      <c r="G29" s="3">
        <v>25</v>
      </c>
      <c r="H29" s="81"/>
      <c r="I29" s="100">
        <v>6</v>
      </c>
      <c r="J29" s="150"/>
      <c r="K29" s="153"/>
      <c r="L29" s="41"/>
      <c r="M29" s="34"/>
      <c r="N29" s="3">
        <v>25</v>
      </c>
      <c r="O29" s="81"/>
      <c r="P29" s="100">
        <v>7</v>
      </c>
      <c r="Q29" s="150"/>
      <c r="R29" s="153"/>
      <c r="S29" s="41"/>
    </row>
    <row r="30" spans="1:28">
      <c r="A30" s="3">
        <v>26</v>
      </c>
      <c r="B30" s="121"/>
      <c r="C30" s="136"/>
      <c r="D30" s="147"/>
      <c r="E30" s="145"/>
      <c r="F30" s="34"/>
      <c r="G30" s="3">
        <v>26</v>
      </c>
      <c r="H30" s="81"/>
      <c r="I30" s="100">
        <v>5</v>
      </c>
      <c r="J30" s="150"/>
      <c r="K30" s="153"/>
      <c r="L30" s="41"/>
      <c r="M30" s="34"/>
      <c r="N30" s="3">
        <v>26</v>
      </c>
      <c r="O30" s="81"/>
      <c r="P30" s="100">
        <v>6</v>
      </c>
      <c r="Q30" s="150"/>
      <c r="R30" s="153"/>
      <c r="S30" s="41"/>
    </row>
    <row r="31" spans="1:28">
      <c r="A31" s="3">
        <v>27</v>
      </c>
      <c r="B31" s="119"/>
      <c r="C31" s="136"/>
      <c r="D31" s="146"/>
      <c r="E31" s="145"/>
      <c r="F31" s="34"/>
      <c r="G31" s="3">
        <v>27</v>
      </c>
      <c r="H31" s="81"/>
      <c r="I31" s="100">
        <v>4</v>
      </c>
      <c r="J31" s="150"/>
      <c r="K31" s="153"/>
      <c r="L31" s="41"/>
      <c r="M31" s="34"/>
      <c r="N31" s="3">
        <v>27</v>
      </c>
      <c r="O31" s="81"/>
      <c r="P31" s="100">
        <v>5</v>
      </c>
      <c r="Q31" s="150"/>
      <c r="R31" s="153"/>
      <c r="S31" s="41"/>
    </row>
    <row r="32" spans="1:28">
      <c r="A32" s="3">
        <v>28</v>
      </c>
      <c r="B32" s="119"/>
      <c r="C32" s="136"/>
      <c r="D32" s="146"/>
      <c r="E32" s="145"/>
      <c r="F32" s="34"/>
      <c r="G32" s="3">
        <v>28</v>
      </c>
      <c r="H32" s="81"/>
      <c r="I32" s="100">
        <v>3</v>
      </c>
      <c r="J32" s="150"/>
      <c r="K32" s="153"/>
      <c r="L32" s="41"/>
      <c r="M32" s="34"/>
      <c r="N32" s="3">
        <v>28</v>
      </c>
      <c r="O32" s="81"/>
      <c r="P32" s="100">
        <v>4</v>
      </c>
      <c r="Q32" s="150"/>
      <c r="R32" s="153"/>
      <c r="S32" s="41"/>
    </row>
    <row r="33" spans="1:28">
      <c r="A33" s="3">
        <v>29</v>
      </c>
      <c r="B33" s="119"/>
      <c r="C33" s="136"/>
      <c r="D33" s="146"/>
      <c r="E33" s="145"/>
      <c r="F33" s="34"/>
      <c r="G33" s="3">
        <v>29</v>
      </c>
      <c r="H33" s="128"/>
      <c r="I33" s="100">
        <v>2</v>
      </c>
      <c r="J33" s="150"/>
      <c r="K33" s="153"/>
      <c r="L33" s="41"/>
      <c r="M33" s="34"/>
      <c r="N33" s="3">
        <v>29</v>
      </c>
      <c r="O33" s="128"/>
      <c r="P33" s="100">
        <v>3</v>
      </c>
      <c r="Q33" s="150"/>
      <c r="R33" s="153"/>
      <c r="S33" s="41"/>
    </row>
    <row r="34" spans="1:28" ht="14" thickBot="1">
      <c r="A34" s="4">
        <v>30</v>
      </c>
      <c r="B34" s="123"/>
      <c r="C34" s="124"/>
      <c r="D34" s="124"/>
      <c r="E34" s="148"/>
      <c r="F34" s="36"/>
      <c r="G34" s="4">
        <v>30</v>
      </c>
      <c r="H34" s="129"/>
      <c r="I34" s="130">
        <v>1</v>
      </c>
      <c r="J34" s="154"/>
      <c r="K34" s="46"/>
      <c r="L34" s="42"/>
      <c r="M34" s="36"/>
      <c r="N34" s="4">
        <v>30</v>
      </c>
      <c r="O34" s="129"/>
      <c r="P34" s="130">
        <v>2</v>
      </c>
      <c r="Q34" s="154"/>
      <c r="R34" s="46"/>
      <c r="S34" s="42"/>
    </row>
    <row r="35" spans="1:28">
      <c r="A35" s="259" t="s">
        <v>96</v>
      </c>
      <c r="B35" s="259"/>
      <c r="C35" s="259"/>
      <c r="D35" s="259"/>
      <c r="E35" s="259"/>
      <c r="F35" s="259"/>
      <c r="G35" s="259" t="s">
        <v>96</v>
      </c>
      <c r="H35" s="259"/>
      <c r="I35" s="259"/>
      <c r="J35" s="259"/>
      <c r="K35" s="259"/>
      <c r="L35" s="259"/>
      <c r="N35" s="259" t="s">
        <v>96</v>
      </c>
      <c r="O35" s="259"/>
      <c r="P35" s="259"/>
      <c r="Q35" s="259"/>
      <c r="R35" s="259"/>
      <c r="S35" s="259"/>
    </row>
    <row r="36" spans="1:28" ht="14" thickBot="1">
      <c r="A36" s="260"/>
      <c r="B36" s="260"/>
      <c r="C36" s="260"/>
      <c r="D36" s="260"/>
      <c r="E36" s="260"/>
      <c r="F36" s="260"/>
      <c r="G36" s="260"/>
      <c r="H36" s="260"/>
      <c r="I36" s="260"/>
      <c r="J36" s="260"/>
      <c r="K36" s="260"/>
      <c r="L36" s="260"/>
      <c r="M36" s="260"/>
      <c r="N36" s="260"/>
      <c r="O36" s="260"/>
      <c r="P36" s="260"/>
      <c r="Q36" s="260"/>
      <c r="R36" s="260"/>
      <c r="S36" s="260"/>
    </row>
    <row r="37" spans="1:28" ht="25" customHeight="1" thickBot="1">
      <c r="A37" s="249" t="s">
        <v>97</v>
      </c>
      <c r="B37" s="250"/>
      <c r="C37" s="250"/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250"/>
      <c r="P37" s="250"/>
      <c r="Q37" s="250"/>
      <c r="R37" s="250"/>
      <c r="S37" s="251"/>
    </row>
    <row r="38" spans="1:28" ht="14" thickBot="1">
      <c r="A38" s="252" t="s">
        <v>99</v>
      </c>
      <c r="B38" s="253"/>
      <c r="C38" s="254"/>
      <c r="D38" s="254"/>
      <c r="E38" s="255"/>
      <c r="F38" s="34"/>
      <c r="G38" s="256" t="s">
        <v>11</v>
      </c>
      <c r="H38" s="257"/>
      <c r="I38" s="257"/>
      <c r="J38" s="257"/>
      <c r="K38" s="257"/>
      <c r="L38" s="258"/>
      <c r="M38" s="34"/>
      <c r="N38" s="256" t="s">
        <v>12</v>
      </c>
      <c r="O38" s="257"/>
      <c r="P38" s="257"/>
      <c r="Q38" s="257"/>
      <c r="R38" s="257"/>
      <c r="S38" s="258"/>
    </row>
    <row r="39" spans="1:28" ht="28">
      <c r="A39" s="5" t="s">
        <v>46</v>
      </c>
      <c r="B39" s="33" t="s">
        <v>45</v>
      </c>
      <c r="C39" s="78" t="s">
        <v>47</v>
      </c>
      <c r="D39" s="47" t="s">
        <v>4</v>
      </c>
      <c r="E39" s="10" t="s">
        <v>77</v>
      </c>
      <c r="F39" s="34"/>
      <c r="G39" s="9" t="s">
        <v>46</v>
      </c>
      <c r="H39" s="77" t="s">
        <v>45</v>
      </c>
      <c r="I39" s="78" t="s">
        <v>14</v>
      </c>
      <c r="J39" s="78" t="s">
        <v>47</v>
      </c>
      <c r="K39" s="47" t="s">
        <v>4</v>
      </c>
      <c r="L39" s="10" t="s">
        <v>77</v>
      </c>
      <c r="M39" s="34"/>
      <c r="N39" s="9" t="s">
        <v>46</v>
      </c>
      <c r="O39" s="77" t="s">
        <v>45</v>
      </c>
      <c r="P39" s="78" t="s">
        <v>14</v>
      </c>
      <c r="Q39" s="78" t="s">
        <v>47</v>
      </c>
      <c r="R39" s="47" t="s">
        <v>4</v>
      </c>
      <c r="S39" s="10" t="s">
        <v>77</v>
      </c>
      <c r="U39" s="78" t="s">
        <v>46</v>
      </c>
      <c r="V39" s="77" t="s">
        <v>45</v>
      </c>
      <c r="W39" s="78" t="s">
        <v>280</v>
      </c>
      <c r="X39" s="78" t="s">
        <v>11</v>
      </c>
      <c r="Y39" s="78" t="s">
        <v>279</v>
      </c>
      <c r="Z39" s="78" t="s">
        <v>12</v>
      </c>
      <c r="AA39" s="78" t="s">
        <v>279</v>
      </c>
      <c r="AB39" s="78" t="s">
        <v>14</v>
      </c>
    </row>
    <row r="40" spans="1:28">
      <c r="A40" s="7">
        <v>1</v>
      </c>
      <c r="B40" s="37" t="s">
        <v>151</v>
      </c>
      <c r="C40" s="136">
        <v>8.692361111111111E-4</v>
      </c>
      <c r="D40" s="143"/>
      <c r="E40" s="141">
        <v>3</v>
      </c>
      <c r="F40" s="34"/>
      <c r="G40" s="3">
        <v>1</v>
      </c>
      <c r="H40" s="37" t="s">
        <v>258</v>
      </c>
      <c r="I40" s="127">
        <v>75</v>
      </c>
      <c r="J40" s="136">
        <v>8.7302083333333329E-4</v>
      </c>
      <c r="K40" s="143"/>
      <c r="L40" s="141">
        <v>3</v>
      </c>
      <c r="M40" s="34"/>
      <c r="N40" s="3">
        <v>1</v>
      </c>
      <c r="O40" s="2" t="s">
        <v>151</v>
      </c>
      <c r="P40" s="127">
        <v>75</v>
      </c>
      <c r="Q40" s="152" t="s">
        <v>259</v>
      </c>
      <c r="R40" s="149"/>
      <c r="S40" s="141">
        <v>3</v>
      </c>
      <c r="U40" s="138">
        <v>1</v>
      </c>
      <c r="V40" s="37" t="s">
        <v>258</v>
      </c>
      <c r="W40" s="136">
        <v>8.7836805555555552E-4</v>
      </c>
      <c r="X40" s="138">
        <v>1</v>
      </c>
      <c r="Y40" s="136">
        <v>8.7302083333333329E-4</v>
      </c>
      <c r="Z40" s="138">
        <v>2</v>
      </c>
      <c r="AA40" s="136" t="s">
        <v>260</v>
      </c>
      <c r="AB40" s="127">
        <v>142</v>
      </c>
    </row>
    <row r="41" spans="1:28">
      <c r="A41" s="7">
        <v>2</v>
      </c>
      <c r="B41" s="37" t="s">
        <v>152</v>
      </c>
      <c r="C41" s="136">
        <v>8.7662037037037038E-4</v>
      </c>
      <c r="D41" s="143"/>
      <c r="E41" s="145"/>
      <c r="F41" s="34"/>
      <c r="G41" s="3">
        <v>2</v>
      </c>
      <c r="H41" s="37" t="s">
        <v>154</v>
      </c>
      <c r="I41" s="100">
        <v>67</v>
      </c>
      <c r="J41" s="136">
        <v>8.752314814814815E-4</v>
      </c>
      <c r="K41" s="143"/>
      <c r="L41" s="145"/>
      <c r="M41" s="34"/>
      <c r="N41" s="3">
        <v>2</v>
      </c>
      <c r="O41" s="37" t="s">
        <v>258</v>
      </c>
      <c r="P41" s="100">
        <v>67</v>
      </c>
      <c r="Q41" s="152" t="s">
        <v>260</v>
      </c>
      <c r="R41" s="149"/>
      <c r="S41" s="151"/>
      <c r="U41" s="138">
        <v>2</v>
      </c>
      <c r="V41" s="37" t="s">
        <v>152</v>
      </c>
      <c r="W41" s="136">
        <v>8.7662037037037038E-4</v>
      </c>
      <c r="X41" s="138">
        <v>3</v>
      </c>
      <c r="Y41" s="136">
        <v>8.8968749999999996E-4</v>
      </c>
      <c r="Z41" s="138">
        <v>3</v>
      </c>
      <c r="AA41" s="136" t="s">
        <v>261</v>
      </c>
      <c r="AB41" s="127">
        <v>120</v>
      </c>
    </row>
    <row r="42" spans="1:28">
      <c r="A42" s="7">
        <v>3</v>
      </c>
      <c r="B42" s="37" t="s">
        <v>258</v>
      </c>
      <c r="C42" s="136">
        <v>8.7836805555555552E-4</v>
      </c>
      <c r="D42" s="143"/>
      <c r="E42" s="145"/>
      <c r="F42" s="34"/>
      <c r="G42" s="3">
        <v>3</v>
      </c>
      <c r="H42" s="37" t="s">
        <v>152</v>
      </c>
      <c r="I42" s="100">
        <v>60</v>
      </c>
      <c r="J42" s="136">
        <v>8.8968749999999996E-4</v>
      </c>
      <c r="K42" s="143"/>
      <c r="L42" s="145"/>
      <c r="M42" s="34"/>
      <c r="N42" s="3">
        <v>3</v>
      </c>
      <c r="O42" s="37" t="s">
        <v>152</v>
      </c>
      <c r="P42" s="100">
        <v>60</v>
      </c>
      <c r="Q42" s="152" t="s">
        <v>261</v>
      </c>
      <c r="R42" s="149"/>
      <c r="S42" s="151"/>
      <c r="U42" s="138">
        <v>3</v>
      </c>
      <c r="V42" s="37" t="s">
        <v>151</v>
      </c>
      <c r="W42" s="136">
        <v>8.692361111111111E-4</v>
      </c>
      <c r="X42" s="138">
        <v>7</v>
      </c>
      <c r="Y42" s="136">
        <v>8.9451388888888881E-4</v>
      </c>
      <c r="Z42" s="138">
        <v>1</v>
      </c>
      <c r="AA42" s="136" t="s">
        <v>259</v>
      </c>
      <c r="AB42" s="127">
        <v>117</v>
      </c>
    </row>
    <row r="43" spans="1:28">
      <c r="A43" s="7">
        <v>4</v>
      </c>
      <c r="B43" s="37" t="s">
        <v>153</v>
      </c>
      <c r="C43" s="136">
        <v>8.8409722222222221E-4</v>
      </c>
      <c r="D43" s="143"/>
      <c r="E43" s="145"/>
      <c r="F43" s="34"/>
      <c r="G43" s="3">
        <v>4</v>
      </c>
      <c r="H43" s="37" t="s">
        <v>156</v>
      </c>
      <c r="I43" s="100">
        <v>54</v>
      </c>
      <c r="J43" s="136">
        <v>8.9045138888888887E-4</v>
      </c>
      <c r="K43" s="143"/>
      <c r="L43" s="145"/>
      <c r="M43" s="34"/>
      <c r="N43" s="3">
        <v>4</v>
      </c>
      <c r="O43" s="37" t="s">
        <v>153</v>
      </c>
      <c r="P43" s="100">
        <v>54</v>
      </c>
      <c r="Q43" s="152" t="s">
        <v>262</v>
      </c>
      <c r="R43" s="149"/>
      <c r="S43" s="151"/>
      <c r="U43" s="138">
        <v>4</v>
      </c>
      <c r="V43" s="37" t="s">
        <v>154</v>
      </c>
      <c r="W43" s="136">
        <v>8.8466435185185176E-4</v>
      </c>
      <c r="X43" s="138">
        <v>2</v>
      </c>
      <c r="Y43" s="136">
        <v>8.752314814814815E-4</v>
      </c>
      <c r="Z43" s="138">
        <v>6</v>
      </c>
      <c r="AA43" s="136" t="s">
        <v>264</v>
      </c>
      <c r="AB43" s="127">
        <v>112</v>
      </c>
    </row>
    <row r="44" spans="1:28">
      <c r="A44" s="7">
        <v>5</v>
      </c>
      <c r="B44" s="37" t="s">
        <v>154</v>
      </c>
      <c r="C44" s="136">
        <v>8.8466435185185176E-4</v>
      </c>
      <c r="D44" s="143"/>
      <c r="E44" s="145"/>
      <c r="F44" s="34"/>
      <c r="G44" s="3">
        <v>5</v>
      </c>
      <c r="H44" s="37" t="s">
        <v>153</v>
      </c>
      <c r="I44" s="100">
        <v>49</v>
      </c>
      <c r="J44" s="136">
        <v>8.8872685185185192E-4</v>
      </c>
      <c r="K44" s="143"/>
      <c r="L44" s="145"/>
      <c r="M44" s="34"/>
      <c r="N44" s="3">
        <v>5</v>
      </c>
      <c r="O44" s="37" t="s">
        <v>156</v>
      </c>
      <c r="P44" s="100">
        <v>49</v>
      </c>
      <c r="Q44" s="152" t="s">
        <v>263</v>
      </c>
      <c r="R44" s="149"/>
      <c r="S44" s="151"/>
      <c r="U44" s="138">
        <v>5</v>
      </c>
      <c r="V44" s="37" t="s">
        <v>156</v>
      </c>
      <c r="W44" s="136">
        <v>9.1298611111111105E-4</v>
      </c>
      <c r="X44" s="138">
        <v>4</v>
      </c>
      <c r="Y44" s="136">
        <v>8.9045138888888887E-4</v>
      </c>
      <c r="Z44" s="138">
        <v>5</v>
      </c>
      <c r="AA44" s="136" t="s">
        <v>263</v>
      </c>
      <c r="AB44" s="127">
        <v>103</v>
      </c>
    </row>
    <row r="45" spans="1:28">
      <c r="A45" s="7">
        <v>6</v>
      </c>
      <c r="B45" s="37" t="s">
        <v>155</v>
      </c>
      <c r="C45" s="136">
        <v>9.1070601851851859E-4</v>
      </c>
      <c r="D45" s="143"/>
      <c r="E45" s="145"/>
      <c r="F45" s="34"/>
      <c r="G45" s="3">
        <v>6</v>
      </c>
      <c r="H45" s="37" t="s">
        <v>155</v>
      </c>
      <c r="I45" s="100">
        <v>45</v>
      </c>
      <c r="J45" s="136">
        <v>9.0534722222222232E-4</v>
      </c>
      <c r="K45" s="143"/>
      <c r="L45" s="145"/>
      <c r="M45" s="34"/>
      <c r="N45" s="3">
        <v>6</v>
      </c>
      <c r="O45" s="1" t="s">
        <v>154</v>
      </c>
      <c r="P45" s="100">
        <v>45</v>
      </c>
      <c r="Q45" s="152" t="s">
        <v>264</v>
      </c>
      <c r="R45" s="149"/>
      <c r="S45" s="151"/>
      <c r="U45" s="138">
        <v>6</v>
      </c>
      <c r="V45" s="37" t="s">
        <v>153</v>
      </c>
      <c r="W45" s="136">
        <v>8.8409722222222221E-4</v>
      </c>
      <c r="X45" s="138">
        <v>5</v>
      </c>
      <c r="Y45" s="136">
        <v>8.8872685185185192E-4</v>
      </c>
      <c r="Z45" s="138">
        <v>4</v>
      </c>
      <c r="AA45" s="136" t="s">
        <v>262</v>
      </c>
      <c r="AB45" s="127">
        <v>103</v>
      </c>
    </row>
    <row r="46" spans="1:28">
      <c r="A46" s="7">
        <v>7</v>
      </c>
      <c r="B46" s="37" t="s">
        <v>156</v>
      </c>
      <c r="C46" s="136">
        <v>9.1298611111111105E-4</v>
      </c>
      <c r="D46" s="143"/>
      <c r="E46" s="145"/>
      <c r="F46" s="34"/>
      <c r="G46" s="3">
        <v>7</v>
      </c>
      <c r="H46" s="37" t="s">
        <v>151</v>
      </c>
      <c r="I46" s="100">
        <v>42</v>
      </c>
      <c r="J46" s="136">
        <v>8.9451388888888881E-4</v>
      </c>
      <c r="K46" s="143"/>
      <c r="L46" s="145"/>
      <c r="M46" s="34"/>
      <c r="N46" s="3">
        <v>7</v>
      </c>
      <c r="O46" s="37" t="s">
        <v>155</v>
      </c>
      <c r="P46" s="100">
        <v>42</v>
      </c>
      <c r="Q46" s="152" t="s">
        <v>265</v>
      </c>
      <c r="R46" s="149"/>
      <c r="S46" s="151"/>
      <c r="U46" s="138">
        <v>7</v>
      </c>
      <c r="V46" s="37" t="s">
        <v>155</v>
      </c>
      <c r="W46" s="136">
        <v>9.1070601851851859E-4</v>
      </c>
      <c r="X46" s="138">
        <v>6</v>
      </c>
      <c r="Y46" s="136">
        <v>9.0534722222222232E-4</v>
      </c>
      <c r="Z46" s="138">
        <v>7</v>
      </c>
      <c r="AA46" s="136" t="s">
        <v>265</v>
      </c>
      <c r="AB46" s="127">
        <v>87</v>
      </c>
    </row>
    <row r="47" spans="1:28">
      <c r="A47" s="7">
        <v>8</v>
      </c>
      <c r="B47" s="37"/>
      <c r="C47" s="136"/>
      <c r="D47" s="143"/>
      <c r="E47" s="145"/>
      <c r="F47" s="34"/>
      <c r="G47" s="3">
        <v>8</v>
      </c>
      <c r="H47" s="37"/>
      <c r="I47" s="100">
        <v>39</v>
      </c>
      <c r="J47" s="152"/>
      <c r="K47" s="149"/>
      <c r="L47" s="151"/>
      <c r="M47" s="34"/>
      <c r="N47" s="3">
        <v>8</v>
      </c>
      <c r="O47" s="37"/>
      <c r="P47" s="100">
        <v>39</v>
      </c>
      <c r="Q47" s="152"/>
      <c r="R47" s="149"/>
      <c r="S47" s="151"/>
    </row>
    <row r="48" spans="1:28">
      <c r="A48" s="7">
        <v>9</v>
      </c>
      <c r="B48" s="37"/>
      <c r="C48" s="136"/>
      <c r="D48" s="143"/>
      <c r="E48" s="145"/>
      <c r="F48" s="34"/>
      <c r="G48" s="3">
        <v>9</v>
      </c>
      <c r="H48" s="1"/>
      <c r="I48" s="100">
        <v>36</v>
      </c>
      <c r="J48" s="152"/>
      <c r="K48" s="149"/>
      <c r="L48" s="151"/>
      <c r="M48" s="34"/>
      <c r="N48" s="3">
        <v>9</v>
      </c>
      <c r="O48" s="37"/>
      <c r="P48" s="100">
        <v>36</v>
      </c>
      <c r="Q48" s="152"/>
      <c r="R48" s="149"/>
      <c r="S48" s="151"/>
    </row>
    <row r="49" spans="1:19">
      <c r="A49" s="7">
        <v>10</v>
      </c>
      <c r="B49" s="37"/>
      <c r="C49" s="136"/>
      <c r="D49" s="143"/>
      <c r="E49" s="145"/>
      <c r="F49" s="34"/>
      <c r="G49" s="3">
        <v>10</v>
      </c>
      <c r="H49" s="103"/>
      <c r="I49" s="100">
        <v>33</v>
      </c>
      <c r="J49" s="152"/>
      <c r="K49" s="149"/>
      <c r="L49" s="151"/>
      <c r="M49" s="34"/>
      <c r="N49" s="3">
        <v>10</v>
      </c>
      <c r="O49" s="37"/>
      <c r="P49" s="100">
        <v>33</v>
      </c>
      <c r="Q49" s="152"/>
      <c r="R49" s="149"/>
      <c r="S49" s="151"/>
    </row>
    <row r="50" spans="1:19">
      <c r="A50" s="6">
        <v>11</v>
      </c>
      <c r="B50" s="81"/>
      <c r="C50" s="136"/>
      <c r="D50" s="143"/>
      <c r="E50" s="145"/>
      <c r="F50" s="34"/>
      <c r="G50" s="3">
        <v>11</v>
      </c>
      <c r="H50" s="37"/>
      <c r="I50" s="100">
        <v>30</v>
      </c>
      <c r="J50" s="152"/>
      <c r="K50" s="149"/>
      <c r="L50" s="151"/>
      <c r="M50" s="34"/>
      <c r="N50" s="3">
        <v>11</v>
      </c>
      <c r="O50" s="1"/>
      <c r="P50" s="100">
        <v>30</v>
      </c>
      <c r="Q50" s="152"/>
      <c r="R50" s="149"/>
      <c r="S50" s="151"/>
    </row>
    <row r="51" spans="1:19">
      <c r="A51" s="6">
        <v>12</v>
      </c>
      <c r="B51" s="37"/>
      <c r="C51" s="136"/>
      <c r="D51" s="143"/>
      <c r="E51" s="145"/>
      <c r="F51" s="34"/>
      <c r="G51" s="3">
        <v>12</v>
      </c>
      <c r="H51" s="81"/>
      <c r="I51" s="100">
        <v>28</v>
      </c>
      <c r="J51" s="152"/>
      <c r="K51" s="149"/>
      <c r="L51" s="151"/>
      <c r="M51" s="34"/>
      <c r="N51" s="3">
        <v>12</v>
      </c>
      <c r="O51" s="103"/>
      <c r="P51" s="100">
        <v>28</v>
      </c>
      <c r="Q51" s="152"/>
      <c r="R51" s="149"/>
      <c r="S51" s="151"/>
    </row>
    <row r="52" spans="1:19">
      <c r="A52" s="6">
        <v>13</v>
      </c>
      <c r="B52" s="37"/>
      <c r="C52" s="136"/>
      <c r="D52" s="143"/>
      <c r="E52" s="145"/>
      <c r="F52" s="34"/>
      <c r="G52" s="3">
        <v>13</v>
      </c>
      <c r="H52" s="37"/>
      <c r="I52" s="100">
        <v>26</v>
      </c>
      <c r="J52" s="152"/>
      <c r="K52" s="149"/>
      <c r="L52" s="151"/>
      <c r="M52" s="34"/>
      <c r="N52" s="3">
        <v>13</v>
      </c>
      <c r="O52" s="37"/>
      <c r="P52" s="100">
        <v>26</v>
      </c>
      <c r="Q52" s="152"/>
      <c r="R52" s="149"/>
      <c r="S52" s="151"/>
    </row>
    <row r="53" spans="1:19">
      <c r="A53" s="6">
        <v>14</v>
      </c>
      <c r="B53" s="37"/>
      <c r="C53" s="136"/>
      <c r="D53" s="143"/>
      <c r="E53" s="145"/>
      <c r="F53" s="34"/>
      <c r="G53" s="3">
        <v>14</v>
      </c>
      <c r="H53" s="37"/>
      <c r="I53" s="100">
        <v>24</v>
      </c>
      <c r="J53" s="152"/>
      <c r="K53" s="149"/>
      <c r="L53" s="151"/>
      <c r="M53" s="34"/>
      <c r="N53" s="3">
        <v>14</v>
      </c>
      <c r="O53" s="81"/>
      <c r="P53" s="100">
        <v>24</v>
      </c>
      <c r="Q53" s="152"/>
      <c r="R53" s="149"/>
      <c r="S53" s="151"/>
    </row>
    <row r="54" spans="1:19">
      <c r="A54" s="6">
        <v>15</v>
      </c>
      <c r="B54" s="37"/>
      <c r="C54" s="136"/>
      <c r="D54" s="143"/>
      <c r="E54" s="145"/>
      <c r="F54" s="34"/>
      <c r="G54" s="3">
        <v>15</v>
      </c>
      <c r="H54" s="69"/>
      <c r="I54" s="100">
        <v>22</v>
      </c>
      <c r="J54" s="150"/>
      <c r="K54" s="153"/>
      <c r="L54" s="151"/>
      <c r="M54" s="34"/>
      <c r="N54" s="3">
        <v>15</v>
      </c>
      <c r="O54" s="37"/>
      <c r="P54" s="100">
        <v>22</v>
      </c>
      <c r="Q54" s="150"/>
      <c r="R54" s="153"/>
      <c r="S54" s="151"/>
    </row>
    <row r="55" spans="1:19">
      <c r="A55" s="6">
        <v>16</v>
      </c>
      <c r="B55" s="37"/>
      <c r="C55" s="136"/>
      <c r="D55" s="143"/>
      <c r="E55" s="145"/>
      <c r="F55" s="34"/>
      <c r="G55" s="3">
        <v>16</v>
      </c>
      <c r="H55" s="69"/>
      <c r="I55" s="100">
        <v>20</v>
      </c>
      <c r="J55" s="150"/>
      <c r="K55" s="153"/>
      <c r="L55" s="151"/>
      <c r="M55" s="34"/>
      <c r="N55" s="3">
        <v>16</v>
      </c>
      <c r="O55" s="69"/>
      <c r="P55" s="100">
        <v>20</v>
      </c>
      <c r="Q55" s="150"/>
      <c r="R55" s="153"/>
      <c r="S55" s="151"/>
    </row>
    <row r="56" spans="1:19">
      <c r="A56" s="6">
        <v>17</v>
      </c>
      <c r="B56" s="37"/>
      <c r="C56" s="136"/>
      <c r="D56" s="143"/>
      <c r="E56" s="145"/>
      <c r="F56" s="34"/>
      <c r="G56" s="3">
        <v>17</v>
      </c>
      <c r="H56" s="69"/>
      <c r="I56" s="100">
        <v>18</v>
      </c>
      <c r="J56" s="150"/>
      <c r="K56" s="153"/>
      <c r="L56" s="151"/>
      <c r="M56" s="34"/>
      <c r="N56" s="3">
        <v>17</v>
      </c>
      <c r="O56" s="69"/>
      <c r="P56" s="100">
        <v>18</v>
      </c>
      <c r="Q56" s="150"/>
      <c r="R56" s="153"/>
      <c r="S56" s="151"/>
    </row>
    <row r="57" spans="1:19">
      <c r="A57" s="6">
        <v>18</v>
      </c>
      <c r="B57" s="37"/>
      <c r="C57" s="136"/>
      <c r="D57" s="143"/>
      <c r="E57" s="145"/>
      <c r="F57" s="34"/>
      <c r="G57" s="3">
        <v>18</v>
      </c>
      <c r="H57" s="69"/>
      <c r="I57" s="100">
        <v>16</v>
      </c>
      <c r="J57" s="150"/>
      <c r="K57" s="153"/>
      <c r="L57" s="151"/>
      <c r="M57" s="34"/>
      <c r="N57" s="3">
        <v>18</v>
      </c>
      <c r="O57" s="69"/>
      <c r="P57" s="100">
        <v>16</v>
      </c>
      <c r="Q57" s="150"/>
      <c r="R57" s="153"/>
      <c r="S57" s="151"/>
    </row>
    <row r="58" spans="1:19">
      <c r="A58" s="6">
        <v>19</v>
      </c>
      <c r="B58" s="37"/>
      <c r="C58" s="136"/>
      <c r="D58" s="143"/>
      <c r="E58" s="145"/>
      <c r="F58" s="34"/>
      <c r="G58" s="3">
        <v>19</v>
      </c>
      <c r="H58" s="69"/>
      <c r="I58" s="100">
        <v>14</v>
      </c>
      <c r="J58" s="150"/>
      <c r="K58" s="153"/>
      <c r="L58" s="151"/>
      <c r="M58" s="34"/>
      <c r="N58" s="3">
        <v>19</v>
      </c>
      <c r="O58" s="69"/>
      <c r="P58" s="100">
        <v>14</v>
      </c>
      <c r="Q58" s="150"/>
      <c r="R58" s="153"/>
      <c r="S58" s="151"/>
    </row>
    <row r="59" spans="1:19">
      <c r="A59" s="6">
        <v>20</v>
      </c>
      <c r="B59" s="37"/>
      <c r="C59" s="136"/>
      <c r="D59" s="143"/>
      <c r="E59" s="145"/>
      <c r="F59" s="34"/>
      <c r="G59" s="3">
        <v>20</v>
      </c>
      <c r="H59" s="69"/>
      <c r="I59" s="100">
        <v>12</v>
      </c>
      <c r="J59" s="150"/>
      <c r="K59" s="153"/>
      <c r="L59" s="151"/>
      <c r="M59" s="34"/>
      <c r="N59" s="3">
        <v>20</v>
      </c>
      <c r="O59" s="69"/>
      <c r="P59" s="100">
        <v>12</v>
      </c>
      <c r="Q59" s="150"/>
      <c r="R59" s="153"/>
      <c r="S59" s="151"/>
    </row>
    <row r="60" spans="1:19">
      <c r="A60" s="6">
        <v>21</v>
      </c>
      <c r="B60" s="37"/>
      <c r="C60" s="136"/>
      <c r="D60" s="143"/>
      <c r="E60" s="145"/>
      <c r="F60" s="34"/>
      <c r="G60" s="3">
        <v>21</v>
      </c>
      <c r="H60" s="69"/>
      <c r="I60" s="100">
        <v>10</v>
      </c>
      <c r="J60" s="150"/>
      <c r="K60" s="153"/>
      <c r="L60" s="151"/>
      <c r="M60" s="34"/>
      <c r="N60" s="3">
        <v>21</v>
      </c>
      <c r="O60" s="69"/>
      <c r="P60" s="100">
        <v>10</v>
      </c>
      <c r="Q60" s="150"/>
      <c r="R60" s="153"/>
      <c r="S60" s="151"/>
    </row>
    <row r="61" spans="1:19">
      <c r="A61" s="6">
        <v>22</v>
      </c>
      <c r="B61" s="37"/>
      <c r="C61" s="136"/>
      <c r="D61" s="143"/>
      <c r="E61" s="145"/>
      <c r="F61" s="34"/>
      <c r="G61" s="3">
        <v>22</v>
      </c>
      <c r="H61" s="69"/>
      <c r="I61" s="100">
        <v>9</v>
      </c>
      <c r="J61" s="150"/>
      <c r="K61" s="153"/>
      <c r="L61" s="151"/>
      <c r="M61" s="34"/>
      <c r="N61" s="3">
        <v>22</v>
      </c>
      <c r="O61" s="69"/>
      <c r="P61" s="100">
        <v>9</v>
      </c>
      <c r="Q61" s="150"/>
      <c r="R61" s="153"/>
      <c r="S61" s="151"/>
    </row>
    <row r="62" spans="1:19">
      <c r="A62" s="6">
        <v>23</v>
      </c>
      <c r="B62" s="37"/>
      <c r="C62" s="136"/>
      <c r="D62" s="143"/>
      <c r="E62" s="145"/>
      <c r="F62" s="34"/>
      <c r="G62" s="3">
        <v>23</v>
      </c>
      <c r="H62" s="81"/>
      <c r="I62" s="100">
        <v>8</v>
      </c>
      <c r="J62" s="150"/>
      <c r="K62" s="153"/>
      <c r="L62" s="151"/>
      <c r="M62" s="34"/>
      <c r="N62" s="3">
        <v>23</v>
      </c>
      <c r="O62" s="81"/>
      <c r="P62" s="100">
        <v>8</v>
      </c>
      <c r="Q62" s="150"/>
      <c r="R62" s="153"/>
      <c r="S62" s="151"/>
    </row>
    <row r="63" spans="1:19">
      <c r="A63" s="3">
        <v>24</v>
      </c>
      <c r="B63" s="116"/>
      <c r="C63" s="136"/>
      <c r="D63" s="117"/>
      <c r="E63" s="145"/>
      <c r="F63" s="34"/>
      <c r="G63" s="3">
        <v>24</v>
      </c>
      <c r="H63" s="81"/>
      <c r="I63" s="100">
        <v>7</v>
      </c>
      <c r="J63" s="150"/>
      <c r="K63" s="153"/>
      <c r="L63" s="41"/>
      <c r="M63" s="34"/>
      <c r="N63" s="3">
        <v>24</v>
      </c>
      <c r="O63" s="81"/>
      <c r="P63" s="100">
        <v>7</v>
      </c>
      <c r="Q63" s="150"/>
      <c r="R63" s="153"/>
      <c r="S63" s="41"/>
    </row>
    <row r="64" spans="1:19">
      <c r="A64" s="3">
        <v>25</v>
      </c>
      <c r="B64" s="119"/>
      <c r="C64" s="136"/>
      <c r="D64" s="146"/>
      <c r="E64" s="145"/>
      <c r="F64" s="34"/>
      <c r="G64" s="3">
        <v>25</v>
      </c>
      <c r="H64" s="81"/>
      <c r="I64" s="100">
        <v>6</v>
      </c>
      <c r="J64" s="150"/>
      <c r="K64" s="153"/>
      <c r="L64" s="41"/>
      <c r="M64" s="34"/>
      <c r="N64" s="3">
        <v>25</v>
      </c>
      <c r="O64" s="81"/>
      <c r="P64" s="100">
        <v>6</v>
      </c>
      <c r="Q64" s="150"/>
      <c r="R64" s="153"/>
      <c r="S64" s="41"/>
    </row>
    <row r="65" spans="1:28">
      <c r="A65" s="3">
        <v>26</v>
      </c>
      <c r="B65" s="121"/>
      <c r="C65" s="136"/>
      <c r="D65" s="147"/>
      <c r="E65" s="145"/>
      <c r="F65" s="34"/>
      <c r="G65" s="3">
        <v>26</v>
      </c>
      <c r="H65" s="81"/>
      <c r="I65" s="100">
        <v>5</v>
      </c>
      <c r="J65" s="150"/>
      <c r="K65" s="153"/>
      <c r="L65" s="41"/>
      <c r="M65" s="34"/>
      <c r="N65" s="3">
        <v>26</v>
      </c>
      <c r="O65" s="81"/>
      <c r="P65" s="100">
        <v>5</v>
      </c>
      <c r="Q65" s="150"/>
      <c r="R65" s="153"/>
      <c r="S65" s="41"/>
    </row>
    <row r="66" spans="1:28">
      <c r="A66" s="3">
        <v>27</v>
      </c>
      <c r="B66" s="119"/>
      <c r="C66" s="136"/>
      <c r="D66" s="146"/>
      <c r="E66" s="145"/>
      <c r="F66" s="34"/>
      <c r="G66" s="3">
        <v>27</v>
      </c>
      <c r="H66" s="81"/>
      <c r="I66" s="100">
        <v>4</v>
      </c>
      <c r="J66" s="150"/>
      <c r="K66" s="153"/>
      <c r="L66" s="41"/>
      <c r="M66" s="34"/>
      <c r="N66" s="3">
        <v>27</v>
      </c>
      <c r="O66" s="81"/>
      <c r="P66" s="100">
        <v>4</v>
      </c>
      <c r="Q66" s="150"/>
      <c r="R66" s="153"/>
      <c r="S66" s="41"/>
    </row>
    <row r="67" spans="1:28">
      <c r="A67" s="3">
        <v>28</v>
      </c>
      <c r="B67" s="119"/>
      <c r="C67" s="136"/>
      <c r="D67" s="146"/>
      <c r="E67" s="145"/>
      <c r="F67" s="34"/>
      <c r="G67" s="3">
        <v>28</v>
      </c>
      <c r="H67" s="81"/>
      <c r="I67" s="100">
        <v>3</v>
      </c>
      <c r="J67" s="150"/>
      <c r="K67" s="153"/>
      <c r="L67" s="41"/>
      <c r="M67" s="34"/>
      <c r="N67" s="3">
        <v>28</v>
      </c>
      <c r="O67" s="81"/>
      <c r="P67" s="100">
        <v>3</v>
      </c>
      <c r="Q67" s="150"/>
      <c r="R67" s="153"/>
      <c r="S67" s="41"/>
    </row>
    <row r="68" spans="1:28">
      <c r="A68" s="3">
        <v>29</v>
      </c>
      <c r="B68" s="119"/>
      <c r="C68" s="136"/>
      <c r="D68" s="146"/>
      <c r="E68" s="145"/>
      <c r="F68" s="34"/>
      <c r="G68" s="3">
        <v>29</v>
      </c>
      <c r="H68" s="128"/>
      <c r="I68" s="100">
        <v>2</v>
      </c>
      <c r="J68" s="150"/>
      <c r="K68" s="153"/>
      <c r="L68" s="41"/>
      <c r="M68" s="34"/>
      <c r="N68" s="3">
        <v>29</v>
      </c>
      <c r="O68" s="128"/>
      <c r="P68" s="100">
        <v>2</v>
      </c>
      <c r="Q68" s="150"/>
      <c r="R68" s="153"/>
      <c r="S68" s="41"/>
    </row>
    <row r="69" spans="1:28" ht="14" thickBot="1">
      <c r="A69" s="4">
        <v>30</v>
      </c>
      <c r="B69" s="123"/>
      <c r="C69" s="124"/>
      <c r="D69" s="124"/>
      <c r="E69" s="148"/>
      <c r="F69" s="36"/>
      <c r="G69" s="4">
        <v>30</v>
      </c>
      <c r="H69" s="129"/>
      <c r="I69" s="130">
        <v>1</v>
      </c>
      <c r="J69" s="154"/>
      <c r="K69" s="46"/>
      <c r="L69" s="42"/>
      <c r="M69" s="36"/>
      <c r="N69" s="4">
        <v>30</v>
      </c>
      <c r="O69" s="129"/>
      <c r="P69" s="130">
        <v>1</v>
      </c>
      <c r="Q69" s="154"/>
      <c r="R69" s="46"/>
      <c r="S69" s="42"/>
    </row>
    <row r="70" spans="1:28">
      <c r="A70" s="259" t="s">
        <v>96</v>
      </c>
      <c r="B70" s="259"/>
      <c r="C70" s="259"/>
      <c r="D70" s="259"/>
      <c r="E70" s="259"/>
      <c r="F70" s="259"/>
      <c r="G70" s="259" t="s">
        <v>96</v>
      </c>
      <c r="H70" s="259"/>
      <c r="I70" s="259"/>
      <c r="J70" s="259"/>
      <c r="K70" s="259"/>
      <c r="L70" s="259"/>
      <c r="N70" s="259" t="s">
        <v>96</v>
      </c>
      <c r="O70" s="259"/>
      <c r="P70" s="259"/>
      <c r="Q70" s="259"/>
      <c r="R70" s="259"/>
      <c r="S70" s="259"/>
    </row>
    <row r="71" spans="1:28" ht="14" thickBot="1">
      <c r="A71" s="260"/>
      <c r="B71" s="260"/>
      <c r="C71" s="260"/>
      <c r="D71" s="260"/>
      <c r="E71" s="260"/>
      <c r="F71" s="260"/>
      <c r="G71" s="260"/>
      <c r="H71" s="260"/>
      <c r="I71" s="260"/>
      <c r="J71" s="260"/>
      <c r="K71" s="260"/>
      <c r="L71" s="260"/>
      <c r="M71" s="260"/>
      <c r="N71" s="260"/>
      <c r="O71" s="260"/>
      <c r="P71" s="260"/>
      <c r="Q71" s="260"/>
      <c r="R71" s="260"/>
      <c r="S71" s="260"/>
    </row>
    <row r="72" spans="1:28" ht="25" customHeight="1" thickBot="1">
      <c r="A72" s="249" t="s">
        <v>83</v>
      </c>
      <c r="B72" s="250"/>
      <c r="C72" s="250"/>
      <c r="D72" s="250"/>
      <c r="E72" s="250"/>
      <c r="F72" s="250"/>
      <c r="G72" s="250"/>
      <c r="H72" s="250"/>
      <c r="I72" s="250"/>
      <c r="J72" s="250"/>
      <c r="K72" s="250"/>
      <c r="L72" s="250"/>
      <c r="M72" s="250"/>
      <c r="N72" s="250"/>
      <c r="O72" s="250"/>
      <c r="P72" s="250"/>
      <c r="Q72" s="250"/>
      <c r="R72" s="250"/>
      <c r="S72" s="251"/>
    </row>
    <row r="73" spans="1:28" ht="14" thickBot="1">
      <c r="A73" s="252" t="s">
        <v>99</v>
      </c>
      <c r="B73" s="253"/>
      <c r="C73" s="254"/>
      <c r="D73" s="254"/>
      <c r="E73" s="255"/>
      <c r="F73" s="34"/>
      <c r="G73" s="256" t="s">
        <v>11</v>
      </c>
      <c r="H73" s="257"/>
      <c r="I73" s="257"/>
      <c r="J73" s="257"/>
      <c r="K73" s="257"/>
      <c r="L73" s="258"/>
      <c r="M73" s="34"/>
      <c r="N73" s="256" t="s">
        <v>12</v>
      </c>
      <c r="O73" s="257"/>
      <c r="P73" s="257"/>
      <c r="Q73" s="257"/>
      <c r="R73" s="257"/>
      <c r="S73" s="258"/>
    </row>
    <row r="74" spans="1:28" ht="28">
      <c r="A74" s="5" t="s">
        <v>46</v>
      </c>
      <c r="B74" s="33" t="s">
        <v>45</v>
      </c>
      <c r="C74" s="78" t="s">
        <v>47</v>
      </c>
      <c r="D74" s="47" t="s">
        <v>4</v>
      </c>
      <c r="E74" s="10" t="s">
        <v>77</v>
      </c>
      <c r="F74" s="34"/>
      <c r="G74" s="9" t="s">
        <v>46</v>
      </c>
      <c r="H74" s="77" t="s">
        <v>45</v>
      </c>
      <c r="I74" s="78" t="s">
        <v>14</v>
      </c>
      <c r="J74" s="78" t="s">
        <v>47</v>
      </c>
      <c r="K74" s="47" t="s">
        <v>4</v>
      </c>
      <c r="L74" s="10" t="s">
        <v>77</v>
      </c>
      <c r="M74" s="34"/>
      <c r="N74" s="9" t="s">
        <v>46</v>
      </c>
      <c r="O74" s="77" t="s">
        <v>45</v>
      </c>
      <c r="P74" s="78" t="s">
        <v>14</v>
      </c>
      <c r="Q74" s="78" t="s">
        <v>47</v>
      </c>
      <c r="R74" s="47" t="s">
        <v>4</v>
      </c>
      <c r="S74" s="10" t="s">
        <v>77</v>
      </c>
      <c r="U74" s="78" t="s">
        <v>46</v>
      </c>
      <c r="V74" s="77" t="s">
        <v>45</v>
      </c>
      <c r="W74" s="78" t="s">
        <v>280</v>
      </c>
      <c r="X74" s="78" t="s">
        <v>11</v>
      </c>
      <c r="Y74" s="78" t="s">
        <v>279</v>
      </c>
      <c r="Z74" s="78" t="s">
        <v>12</v>
      </c>
      <c r="AA74" s="78" t="s">
        <v>279</v>
      </c>
      <c r="AB74" s="78" t="s">
        <v>14</v>
      </c>
    </row>
    <row r="75" spans="1:28">
      <c r="A75" s="7">
        <v>1</v>
      </c>
      <c r="B75" s="37" t="s">
        <v>266</v>
      </c>
      <c r="C75" s="136">
        <v>8.6303240740740752E-4</v>
      </c>
      <c r="D75" s="143"/>
      <c r="E75" s="141">
        <v>3</v>
      </c>
      <c r="F75" s="34"/>
      <c r="G75" s="3">
        <v>1</v>
      </c>
      <c r="H75" s="37" t="s">
        <v>266</v>
      </c>
      <c r="I75" s="127">
        <v>75</v>
      </c>
      <c r="J75" s="136">
        <v>8.6438657407407417E-4</v>
      </c>
      <c r="K75" s="143"/>
      <c r="L75" s="41"/>
      <c r="M75" s="34"/>
      <c r="N75" s="3">
        <v>1</v>
      </c>
      <c r="O75" s="2" t="s">
        <v>172</v>
      </c>
      <c r="P75" s="127">
        <v>75</v>
      </c>
      <c r="Q75" s="152" t="s">
        <v>269</v>
      </c>
      <c r="R75" s="149"/>
      <c r="S75" s="141">
        <v>3</v>
      </c>
      <c r="U75" s="138">
        <v>1</v>
      </c>
      <c r="V75" s="37" t="s">
        <v>172</v>
      </c>
      <c r="W75" s="136">
        <v>8.6589120370370368E-4</v>
      </c>
      <c r="X75" s="138">
        <v>2</v>
      </c>
      <c r="Y75" s="136">
        <v>8.6135416666666663E-4</v>
      </c>
      <c r="Z75" s="138">
        <v>1</v>
      </c>
      <c r="AA75" s="136" t="s">
        <v>269</v>
      </c>
      <c r="AB75" s="127">
        <v>142</v>
      </c>
    </row>
    <row r="76" spans="1:28">
      <c r="A76" s="7">
        <v>2</v>
      </c>
      <c r="B76" s="37" t="s">
        <v>172</v>
      </c>
      <c r="C76" s="136">
        <v>8.6589120370370368E-4</v>
      </c>
      <c r="D76" s="143"/>
      <c r="E76" s="145"/>
      <c r="F76" s="34"/>
      <c r="G76" s="3">
        <v>2</v>
      </c>
      <c r="H76" s="37" t="s">
        <v>172</v>
      </c>
      <c r="I76" s="100">
        <v>67</v>
      </c>
      <c r="J76" s="136">
        <v>8.6135416666666663E-4</v>
      </c>
      <c r="K76" s="143"/>
      <c r="L76" s="141">
        <v>3</v>
      </c>
      <c r="M76" s="34"/>
      <c r="N76" s="3">
        <v>2</v>
      </c>
      <c r="O76" s="37" t="s">
        <v>180</v>
      </c>
      <c r="P76" s="100">
        <v>67</v>
      </c>
      <c r="Q76" s="152" t="s">
        <v>270</v>
      </c>
      <c r="R76" s="149"/>
      <c r="S76" s="151"/>
      <c r="U76" s="138">
        <v>2</v>
      </c>
      <c r="V76" s="37" t="s">
        <v>266</v>
      </c>
      <c r="W76" s="136">
        <v>8.6303240740740752E-4</v>
      </c>
      <c r="X76" s="138">
        <v>1</v>
      </c>
      <c r="Y76" s="136">
        <v>8.6438657407407417E-4</v>
      </c>
      <c r="Z76" s="138">
        <v>4</v>
      </c>
      <c r="AA76" s="136" t="s">
        <v>272</v>
      </c>
      <c r="AB76" s="127">
        <v>129</v>
      </c>
    </row>
    <row r="77" spans="1:28">
      <c r="A77" s="7">
        <v>3</v>
      </c>
      <c r="B77" s="37" t="s">
        <v>268</v>
      </c>
      <c r="C77" s="136">
        <v>8.6723379629629639E-4</v>
      </c>
      <c r="D77" s="143"/>
      <c r="E77" s="145"/>
      <c r="F77" s="34"/>
      <c r="G77" s="3">
        <v>3</v>
      </c>
      <c r="H77" s="37" t="s">
        <v>267</v>
      </c>
      <c r="I77" s="100">
        <v>60</v>
      </c>
      <c r="J77" s="136">
        <v>8.7140046296296304E-4</v>
      </c>
      <c r="K77" s="143"/>
      <c r="L77" s="145"/>
      <c r="M77" s="34"/>
      <c r="N77" s="3">
        <v>3</v>
      </c>
      <c r="O77" s="37" t="s">
        <v>267</v>
      </c>
      <c r="P77" s="100">
        <v>60</v>
      </c>
      <c r="Q77" s="152" t="s">
        <v>271</v>
      </c>
      <c r="R77" s="149"/>
      <c r="S77" s="151"/>
      <c r="U77" s="138">
        <v>3</v>
      </c>
      <c r="V77" s="37" t="s">
        <v>267</v>
      </c>
      <c r="W77" s="136">
        <v>8.7131944444444442E-4</v>
      </c>
      <c r="X77" s="138">
        <v>3</v>
      </c>
      <c r="Y77" s="136">
        <v>8.7140046296296304E-4</v>
      </c>
      <c r="Z77" s="138">
        <v>3</v>
      </c>
      <c r="AA77" s="136" t="s">
        <v>271</v>
      </c>
      <c r="AB77" s="127">
        <v>120</v>
      </c>
    </row>
    <row r="78" spans="1:28">
      <c r="A78" s="7">
        <v>4</v>
      </c>
      <c r="B78" s="37" t="s">
        <v>173</v>
      </c>
      <c r="C78" s="136">
        <v>8.6800925925925923E-4</v>
      </c>
      <c r="D78" s="143"/>
      <c r="E78" s="145"/>
      <c r="F78" s="34"/>
      <c r="G78" s="3">
        <v>4</v>
      </c>
      <c r="H78" s="37" t="s">
        <v>175</v>
      </c>
      <c r="I78" s="100">
        <v>54</v>
      </c>
      <c r="J78" s="136">
        <v>8.6917824074074067E-4</v>
      </c>
      <c r="K78" s="143"/>
      <c r="L78" s="145"/>
      <c r="M78" s="34"/>
      <c r="N78" s="3">
        <v>4</v>
      </c>
      <c r="O78" s="37" t="s">
        <v>266</v>
      </c>
      <c r="P78" s="100">
        <v>54</v>
      </c>
      <c r="Q78" s="152" t="s">
        <v>272</v>
      </c>
      <c r="R78" s="149"/>
      <c r="S78" s="151"/>
      <c r="U78" s="138">
        <v>4</v>
      </c>
      <c r="V78" s="37" t="s">
        <v>180</v>
      </c>
      <c r="W78" s="136">
        <v>9.0010416666666667E-4</v>
      </c>
      <c r="X78" s="138">
        <v>7</v>
      </c>
      <c r="Y78" s="136">
        <v>8.7254629629629629E-4</v>
      </c>
      <c r="Z78" s="138">
        <v>2</v>
      </c>
      <c r="AA78" s="136" t="s">
        <v>270</v>
      </c>
      <c r="AB78" s="127">
        <v>109</v>
      </c>
    </row>
    <row r="79" spans="1:28">
      <c r="A79" s="7">
        <v>5</v>
      </c>
      <c r="B79" s="37" t="s">
        <v>267</v>
      </c>
      <c r="C79" s="136">
        <v>8.7131944444444442E-4</v>
      </c>
      <c r="D79" s="143"/>
      <c r="E79" s="145"/>
      <c r="F79" s="34"/>
      <c r="G79" s="3">
        <v>5</v>
      </c>
      <c r="H79" s="37" t="s">
        <v>173</v>
      </c>
      <c r="I79" s="100">
        <v>49</v>
      </c>
      <c r="J79" s="136">
        <v>8.7311342592592594E-4</v>
      </c>
      <c r="K79" s="143"/>
      <c r="L79" s="145"/>
      <c r="M79" s="34"/>
      <c r="N79" s="3">
        <v>5</v>
      </c>
      <c r="O79" s="37" t="s">
        <v>173</v>
      </c>
      <c r="P79" s="100">
        <v>49</v>
      </c>
      <c r="Q79" s="152" t="s">
        <v>273</v>
      </c>
      <c r="R79" s="149"/>
      <c r="S79" s="151"/>
      <c r="U79" s="138">
        <v>5</v>
      </c>
      <c r="V79" s="37" t="s">
        <v>173</v>
      </c>
      <c r="W79" s="136">
        <v>8.6800925925925923E-4</v>
      </c>
      <c r="X79" s="138">
        <v>5</v>
      </c>
      <c r="Y79" s="136">
        <v>8.7311342592592594E-4</v>
      </c>
      <c r="Z79" s="138">
        <v>5</v>
      </c>
      <c r="AA79" s="136" t="s">
        <v>273</v>
      </c>
      <c r="AB79" s="127">
        <v>98</v>
      </c>
    </row>
    <row r="80" spans="1:28">
      <c r="A80" s="7">
        <v>6</v>
      </c>
      <c r="B80" s="37" t="s">
        <v>174</v>
      </c>
      <c r="C80" s="136">
        <v>8.7717592592592578E-4</v>
      </c>
      <c r="D80" s="143"/>
      <c r="E80" s="145"/>
      <c r="F80" s="34"/>
      <c r="G80" s="3">
        <v>6</v>
      </c>
      <c r="H80" s="37" t="s">
        <v>268</v>
      </c>
      <c r="I80" s="100">
        <v>45</v>
      </c>
      <c r="J80" s="136">
        <v>8.7905092592592592E-4</v>
      </c>
      <c r="K80" s="143"/>
      <c r="L80" s="145"/>
      <c r="M80" s="34"/>
      <c r="N80" s="3">
        <v>6</v>
      </c>
      <c r="O80" s="1" t="s">
        <v>174</v>
      </c>
      <c r="P80" s="100">
        <v>45</v>
      </c>
      <c r="Q80" s="152" t="s">
        <v>274</v>
      </c>
      <c r="R80" s="149"/>
      <c r="S80" s="151"/>
      <c r="U80" s="138">
        <v>6</v>
      </c>
      <c r="V80" s="37" t="s">
        <v>175</v>
      </c>
      <c r="W80" s="136">
        <v>8.7784722222222224E-4</v>
      </c>
      <c r="X80" s="138">
        <v>4</v>
      </c>
      <c r="Y80" s="136">
        <v>8.6917824074074067E-4</v>
      </c>
      <c r="Z80" s="138">
        <v>8</v>
      </c>
      <c r="AA80" s="136" t="s">
        <v>276</v>
      </c>
      <c r="AB80" s="127">
        <v>93</v>
      </c>
    </row>
    <row r="81" spans="1:28">
      <c r="A81" s="7">
        <v>7</v>
      </c>
      <c r="B81" s="37" t="s">
        <v>175</v>
      </c>
      <c r="C81" s="136">
        <v>8.7784722222222224E-4</v>
      </c>
      <c r="D81" s="143"/>
      <c r="E81" s="145"/>
      <c r="F81" s="34"/>
      <c r="G81" s="3">
        <v>7</v>
      </c>
      <c r="H81" s="37" t="s">
        <v>180</v>
      </c>
      <c r="I81" s="100">
        <v>42</v>
      </c>
      <c r="J81" s="136">
        <v>8.7254629629629629E-4</v>
      </c>
      <c r="K81" s="143"/>
      <c r="L81" s="145"/>
      <c r="M81" s="34"/>
      <c r="N81" s="3">
        <v>7</v>
      </c>
      <c r="O81" s="37" t="s">
        <v>177</v>
      </c>
      <c r="P81" s="100">
        <v>42</v>
      </c>
      <c r="Q81" s="152" t="s">
        <v>275</v>
      </c>
      <c r="R81" s="149"/>
      <c r="S81" s="151"/>
      <c r="U81" s="138">
        <v>7</v>
      </c>
      <c r="V81" s="37" t="s">
        <v>174</v>
      </c>
      <c r="W81" s="136">
        <v>8.7717592592592578E-4</v>
      </c>
      <c r="X81" s="138">
        <v>8</v>
      </c>
      <c r="Y81" s="136">
        <v>8.7427083333333335E-4</v>
      </c>
      <c r="Z81" s="138">
        <v>6</v>
      </c>
      <c r="AA81" s="136" t="s">
        <v>274</v>
      </c>
      <c r="AB81" s="127">
        <v>84</v>
      </c>
    </row>
    <row r="82" spans="1:28">
      <c r="A82" s="7">
        <v>8</v>
      </c>
      <c r="B82" s="37" t="s">
        <v>177</v>
      </c>
      <c r="C82" s="136">
        <v>8.8675925925925912E-4</v>
      </c>
      <c r="D82" s="143"/>
      <c r="E82" s="145"/>
      <c r="F82" s="34"/>
      <c r="G82" s="3">
        <v>8</v>
      </c>
      <c r="H82" s="37" t="s">
        <v>174</v>
      </c>
      <c r="I82" s="100">
        <v>39</v>
      </c>
      <c r="J82" s="136">
        <v>8.7427083333333335E-4</v>
      </c>
      <c r="K82" s="143"/>
      <c r="L82" s="145"/>
      <c r="M82" s="34"/>
      <c r="N82" s="3">
        <v>8</v>
      </c>
      <c r="O82" s="37" t="s">
        <v>175</v>
      </c>
      <c r="P82" s="100">
        <v>39</v>
      </c>
      <c r="Q82" s="152" t="s">
        <v>276</v>
      </c>
      <c r="R82" s="149"/>
      <c r="S82" s="151"/>
      <c r="U82" s="138">
        <v>8</v>
      </c>
      <c r="V82" s="37" t="s">
        <v>268</v>
      </c>
      <c r="W82" s="136">
        <v>8.6723379629629639E-4</v>
      </c>
      <c r="X82" s="138">
        <v>6</v>
      </c>
      <c r="Y82" s="136">
        <v>8.7905092592592592E-4</v>
      </c>
      <c r="Z82" s="138">
        <v>9</v>
      </c>
      <c r="AA82" s="136" t="s">
        <v>277</v>
      </c>
      <c r="AB82" s="127">
        <v>81</v>
      </c>
    </row>
    <row r="83" spans="1:28">
      <c r="A83" s="7">
        <v>9</v>
      </c>
      <c r="B83" s="37" t="s">
        <v>180</v>
      </c>
      <c r="C83" s="136">
        <v>9.0010416666666667E-4</v>
      </c>
      <c r="D83" s="143"/>
      <c r="E83" s="145"/>
      <c r="F83" s="34"/>
      <c r="G83" s="3">
        <v>9</v>
      </c>
      <c r="H83" s="37" t="s">
        <v>177</v>
      </c>
      <c r="I83" s="100">
        <v>36</v>
      </c>
      <c r="J83" s="136">
        <v>8.88148148148148E-4</v>
      </c>
      <c r="K83" s="143"/>
      <c r="L83" s="145"/>
      <c r="M83" s="34"/>
      <c r="N83" s="3">
        <v>9</v>
      </c>
      <c r="O83" s="37" t="s">
        <v>268</v>
      </c>
      <c r="P83" s="100">
        <v>36</v>
      </c>
      <c r="Q83" s="152" t="s">
        <v>277</v>
      </c>
      <c r="R83" s="149"/>
      <c r="S83" s="151"/>
      <c r="U83" s="138">
        <v>9</v>
      </c>
      <c r="V83" s="37" t="s">
        <v>177</v>
      </c>
      <c r="W83" s="136">
        <v>8.8675925925925912E-4</v>
      </c>
      <c r="X83" s="138">
        <v>9</v>
      </c>
      <c r="Y83" s="136">
        <v>8.88148148148148E-4</v>
      </c>
      <c r="Z83" s="138">
        <v>7</v>
      </c>
      <c r="AA83" s="136" t="s">
        <v>275</v>
      </c>
      <c r="AB83" s="127">
        <v>78</v>
      </c>
    </row>
    <row r="84" spans="1:28">
      <c r="A84" s="7">
        <v>10</v>
      </c>
      <c r="B84" s="37"/>
      <c r="C84" s="136"/>
      <c r="D84" s="143"/>
      <c r="E84" s="145"/>
      <c r="F84" s="34"/>
      <c r="G84" s="3">
        <v>10</v>
      </c>
      <c r="H84" s="103"/>
      <c r="I84" s="100">
        <v>33</v>
      </c>
      <c r="J84" s="152"/>
      <c r="K84" s="149"/>
      <c r="L84" s="151"/>
      <c r="M84" s="34"/>
      <c r="N84" s="3">
        <v>10</v>
      </c>
      <c r="O84" s="37"/>
      <c r="P84" s="100">
        <v>33</v>
      </c>
      <c r="Q84" s="152"/>
      <c r="R84" s="149"/>
      <c r="S84" s="151"/>
    </row>
    <row r="85" spans="1:28">
      <c r="A85" s="6">
        <v>11</v>
      </c>
      <c r="B85" s="81"/>
      <c r="C85" s="136"/>
      <c r="D85" s="143"/>
      <c r="E85" s="145"/>
      <c r="F85" s="34"/>
      <c r="G85" s="3">
        <v>11</v>
      </c>
      <c r="H85" s="37"/>
      <c r="I85" s="100">
        <v>30</v>
      </c>
      <c r="J85" s="152"/>
      <c r="K85" s="149"/>
      <c r="L85" s="151"/>
      <c r="M85" s="34"/>
      <c r="N85" s="3">
        <v>11</v>
      </c>
      <c r="O85" s="1"/>
      <c r="P85" s="100">
        <v>30</v>
      </c>
      <c r="Q85" s="152"/>
      <c r="R85" s="149"/>
      <c r="S85" s="151"/>
    </row>
    <row r="86" spans="1:28">
      <c r="A86" s="6">
        <v>12</v>
      </c>
      <c r="B86" s="37"/>
      <c r="C86" s="136"/>
      <c r="D86" s="143"/>
      <c r="E86" s="145"/>
      <c r="F86" s="34"/>
      <c r="G86" s="3">
        <v>12</v>
      </c>
      <c r="H86" s="81"/>
      <c r="I86" s="100">
        <v>28</v>
      </c>
      <c r="J86" s="152"/>
      <c r="K86" s="149"/>
      <c r="L86" s="151"/>
      <c r="M86" s="34"/>
      <c r="N86" s="3">
        <v>12</v>
      </c>
      <c r="O86" s="103"/>
      <c r="P86" s="100">
        <v>28</v>
      </c>
      <c r="Q86" s="152"/>
      <c r="R86" s="149"/>
      <c r="S86" s="151"/>
    </row>
    <row r="87" spans="1:28">
      <c r="A87" s="6">
        <v>13</v>
      </c>
      <c r="B87" s="37"/>
      <c r="C87" s="136"/>
      <c r="D87" s="143"/>
      <c r="E87" s="145"/>
      <c r="F87" s="34"/>
      <c r="G87" s="3">
        <v>13</v>
      </c>
      <c r="H87" s="37"/>
      <c r="I87" s="100">
        <v>26</v>
      </c>
      <c r="J87" s="152"/>
      <c r="K87" s="149"/>
      <c r="L87" s="151"/>
      <c r="M87" s="34"/>
      <c r="N87" s="3">
        <v>13</v>
      </c>
      <c r="O87" s="37"/>
      <c r="P87" s="100">
        <v>26</v>
      </c>
      <c r="Q87" s="152"/>
      <c r="R87" s="149"/>
      <c r="S87" s="151"/>
    </row>
    <row r="88" spans="1:28">
      <c r="A88" s="6">
        <v>14</v>
      </c>
      <c r="B88" s="37"/>
      <c r="C88" s="136"/>
      <c r="D88" s="143"/>
      <c r="E88" s="145"/>
      <c r="F88" s="34"/>
      <c r="G88" s="3">
        <v>14</v>
      </c>
      <c r="H88" s="37"/>
      <c r="I88" s="100">
        <v>24</v>
      </c>
      <c r="J88" s="152"/>
      <c r="K88" s="149"/>
      <c r="L88" s="151"/>
      <c r="M88" s="34"/>
      <c r="N88" s="3">
        <v>14</v>
      </c>
      <c r="O88" s="81"/>
      <c r="P88" s="100">
        <v>24</v>
      </c>
      <c r="Q88" s="152"/>
      <c r="R88" s="149"/>
      <c r="S88" s="151"/>
    </row>
    <row r="89" spans="1:28">
      <c r="A89" s="6">
        <v>15</v>
      </c>
      <c r="B89" s="37"/>
      <c r="C89" s="136"/>
      <c r="D89" s="143"/>
      <c r="E89" s="145"/>
      <c r="F89" s="34"/>
      <c r="G89" s="3">
        <v>15</v>
      </c>
      <c r="H89" s="69"/>
      <c r="I89" s="100">
        <v>22</v>
      </c>
      <c r="J89" s="150"/>
      <c r="K89" s="153"/>
      <c r="L89" s="151"/>
      <c r="M89" s="34"/>
      <c r="N89" s="3">
        <v>15</v>
      </c>
      <c r="O89" s="37"/>
      <c r="P89" s="100">
        <v>22</v>
      </c>
      <c r="Q89" s="150"/>
      <c r="R89" s="153"/>
      <c r="S89" s="151"/>
    </row>
    <row r="90" spans="1:28">
      <c r="A90" s="6">
        <v>16</v>
      </c>
      <c r="B90" s="37"/>
      <c r="C90" s="136"/>
      <c r="D90" s="143"/>
      <c r="E90" s="145"/>
      <c r="F90" s="34"/>
      <c r="G90" s="3">
        <v>16</v>
      </c>
      <c r="H90" s="69"/>
      <c r="I90" s="100">
        <v>20</v>
      </c>
      <c r="J90" s="150"/>
      <c r="K90" s="153"/>
      <c r="L90" s="151"/>
      <c r="M90" s="34"/>
      <c r="N90" s="3">
        <v>16</v>
      </c>
      <c r="O90" s="69"/>
      <c r="P90" s="100">
        <v>20</v>
      </c>
      <c r="Q90" s="150"/>
      <c r="R90" s="153"/>
      <c r="S90" s="151"/>
    </row>
    <row r="91" spans="1:28">
      <c r="A91" s="6">
        <v>17</v>
      </c>
      <c r="B91" s="37"/>
      <c r="C91" s="136"/>
      <c r="D91" s="143"/>
      <c r="E91" s="145"/>
      <c r="F91" s="34"/>
      <c r="G91" s="3">
        <v>17</v>
      </c>
      <c r="H91" s="69"/>
      <c r="I91" s="100">
        <v>18</v>
      </c>
      <c r="J91" s="150"/>
      <c r="K91" s="153"/>
      <c r="L91" s="151"/>
      <c r="M91" s="34"/>
      <c r="N91" s="3">
        <v>17</v>
      </c>
      <c r="O91" s="69"/>
      <c r="P91" s="100">
        <v>18</v>
      </c>
      <c r="Q91" s="150"/>
      <c r="R91" s="153"/>
      <c r="S91" s="151"/>
    </row>
    <row r="92" spans="1:28">
      <c r="A92" s="6">
        <v>18</v>
      </c>
      <c r="B92" s="37"/>
      <c r="C92" s="136"/>
      <c r="D92" s="143"/>
      <c r="E92" s="145"/>
      <c r="F92" s="34"/>
      <c r="G92" s="3">
        <v>18</v>
      </c>
      <c r="H92" s="69"/>
      <c r="I92" s="100">
        <v>16</v>
      </c>
      <c r="J92" s="150"/>
      <c r="K92" s="153"/>
      <c r="L92" s="151"/>
      <c r="M92" s="34"/>
      <c r="N92" s="3">
        <v>18</v>
      </c>
      <c r="O92" s="69"/>
      <c r="P92" s="100">
        <v>16</v>
      </c>
      <c r="Q92" s="150"/>
      <c r="R92" s="153"/>
      <c r="S92" s="151"/>
    </row>
    <row r="93" spans="1:28">
      <c r="A93" s="6">
        <v>19</v>
      </c>
      <c r="B93" s="37"/>
      <c r="C93" s="136"/>
      <c r="D93" s="143"/>
      <c r="E93" s="145"/>
      <c r="F93" s="34"/>
      <c r="G93" s="3">
        <v>19</v>
      </c>
      <c r="H93" s="69"/>
      <c r="I93" s="100">
        <v>14</v>
      </c>
      <c r="J93" s="150"/>
      <c r="K93" s="153"/>
      <c r="L93" s="151"/>
      <c r="M93" s="34"/>
      <c r="N93" s="3">
        <v>19</v>
      </c>
      <c r="O93" s="69"/>
      <c r="P93" s="100">
        <v>14</v>
      </c>
      <c r="Q93" s="150"/>
      <c r="R93" s="153"/>
      <c r="S93" s="151"/>
    </row>
    <row r="94" spans="1:28">
      <c r="A94" s="6">
        <v>20</v>
      </c>
      <c r="B94" s="37"/>
      <c r="C94" s="136"/>
      <c r="D94" s="143"/>
      <c r="E94" s="145"/>
      <c r="F94" s="34"/>
      <c r="G94" s="3">
        <v>20</v>
      </c>
      <c r="H94" s="69"/>
      <c r="I94" s="100">
        <v>12</v>
      </c>
      <c r="J94" s="150"/>
      <c r="K94" s="153"/>
      <c r="L94" s="151"/>
      <c r="M94" s="34"/>
      <c r="N94" s="3">
        <v>20</v>
      </c>
      <c r="O94" s="69"/>
      <c r="P94" s="100">
        <v>12</v>
      </c>
      <c r="Q94" s="150"/>
      <c r="R94" s="153"/>
      <c r="S94" s="151"/>
    </row>
    <row r="95" spans="1:28">
      <c r="A95" s="6">
        <v>21</v>
      </c>
      <c r="B95" s="37"/>
      <c r="C95" s="136"/>
      <c r="D95" s="143"/>
      <c r="E95" s="145"/>
      <c r="F95" s="34"/>
      <c r="G95" s="3">
        <v>21</v>
      </c>
      <c r="H95" s="69"/>
      <c r="I95" s="100">
        <v>10</v>
      </c>
      <c r="J95" s="150"/>
      <c r="K95" s="153"/>
      <c r="L95" s="151"/>
      <c r="M95" s="34"/>
      <c r="N95" s="3">
        <v>21</v>
      </c>
      <c r="O95" s="69"/>
      <c r="P95" s="100">
        <v>10</v>
      </c>
      <c r="Q95" s="150"/>
      <c r="R95" s="153"/>
      <c r="S95" s="151"/>
    </row>
    <row r="96" spans="1:28">
      <c r="A96" s="6">
        <v>22</v>
      </c>
      <c r="B96" s="37"/>
      <c r="C96" s="136"/>
      <c r="D96" s="143"/>
      <c r="E96" s="145"/>
      <c r="F96" s="34"/>
      <c r="G96" s="3">
        <v>22</v>
      </c>
      <c r="H96" s="69"/>
      <c r="I96" s="100">
        <v>9</v>
      </c>
      <c r="J96" s="150"/>
      <c r="K96" s="153"/>
      <c r="L96" s="151"/>
      <c r="M96" s="34"/>
      <c r="N96" s="3">
        <v>22</v>
      </c>
      <c r="O96" s="69"/>
      <c r="P96" s="100">
        <v>9</v>
      </c>
      <c r="Q96" s="150"/>
      <c r="R96" s="153"/>
      <c r="S96" s="151"/>
    </row>
    <row r="97" spans="1:19">
      <c r="A97" s="6">
        <v>23</v>
      </c>
      <c r="B97" s="37"/>
      <c r="C97" s="136"/>
      <c r="D97" s="143"/>
      <c r="E97" s="145"/>
      <c r="F97" s="34"/>
      <c r="G97" s="3">
        <v>23</v>
      </c>
      <c r="H97" s="81"/>
      <c r="I97" s="100">
        <v>8</v>
      </c>
      <c r="J97" s="150"/>
      <c r="K97" s="153"/>
      <c r="L97" s="151"/>
      <c r="M97" s="34"/>
      <c r="N97" s="3">
        <v>23</v>
      </c>
      <c r="O97" s="81"/>
      <c r="P97" s="100">
        <v>8</v>
      </c>
      <c r="Q97" s="150"/>
      <c r="R97" s="153"/>
      <c r="S97" s="151"/>
    </row>
    <row r="98" spans="1:19">
      <c r="A98" s="3">
        <v>24</v>
      </c>
      <c r="B98" s="116"/>
      <c r="C98" s="136"/>
      <c r="D98" s="117"/>
      <c r="E98" s="145"/>
      <c r="F98" s="34"/>
      <c r="G98" s="3">
        <v>24</v>
      </c>
      <c r="H98" s="81"/>
      <c r="I98" s="100">
        <v>7</v>
      </c>
      <c r="J98" s="150"/>
      <c r="K98" s="153"/>
      <c r="L98" s="41"/>
      <c r="M98" s="34"/>
      <c r="N98" s="3">
        <v>24</v>
      </c>
      <c r="O98" s="81"/>
      <c r="P98" s="100">
        <v>7</v>
      </c>
      <c r="Q98" s="150"/>
      <c r="R98" s="153"/>
      <c r="S98" s="41"/>
    </row>
    <row r="99" spans="1:19">
      <c r="A99" s="3">
        <v>25</v>
      </c>
      <c r="B99" s="119"/>
      <c r="C99" s="136"/>
      <c r="D99" s="146"/>
      <c r="E99" s="145"/>
      <c r="F99" s="34"/>
      <c r="G99" s="3">
        <v>25</v>
      </c>
      <c r="H99" s="81"/>
      <c r="I99" s="100">
        <v>6</v>
      </c>
      <c r="J99" s="150"/>
      <c r="K99" s="153"/>
      <c r="L99" s="41"/>
      <c r="M99" s="34"/>
      <c r="N99" s="3">
        <v>25</v>
      </c>
      <c r="O99" s="81"/>
      <c r="P99" s="100">
        <v>6</v>
      </c>
      <c r="Q99" s="150"/>
      <c r="R99" s="153"/>
      <c r="S99" s="41"/>
    </row>
    <row r="100" spans="1:19">
      <c r="A100" s="3">
        <v>26</v>
      </c>
      <c r="B100" s="121"/>
      <c r="C100" s="136"/>
      <c r="D100" s="147"/>
      <c r="E100" s="145"/>
      <c r="F100" s="34"/>
      <c r="G100" s="3">
        <v>26</v>
      </c>
      <c r="H100" s="81"/>
      <c r="I100" s="100">
        <v>5</v>
      </c>
      <c r="J100" s="150"/>
      <c r="K100" s="153"/>
      <c r="L100" s="41"/>
      <c r="M100" s="34"/>
      <c r="N100" s="3">
        <v>26</v>
      </c>
      <c r="O100" s="81"/>
      <c r="P100" s="100">
        <v>5</v>
      </c>
      <c r="Q100" s="150"/>
      <c r="R100" s="153"/>
      <c r="S100" s="41"/>
    </row>
    <row r="101" spans="1:19">
      <c r="A101" s="3">
        <v>27</v>
      </c>
      <c r="B101" s="119"/>
      <c r="C101" s="136"/>
      <c r="D101" s="146"/>
      <c r="E101" s="145"/>
      <c r="F101" s="34"/>
      <c r="G101" s="3">
        <v>27</v>
      </c>
      <c r="H101" s="81"/>
      <c r="I101" s="100">
        <v>4</v>
      </c>
      <c r="J101" s="150"/>
      <c r="K101" s="153"/>
      <c r="L101" s="41"/>
      <c r="M101" s="34"/>
      <c r="N101" s="3">
        <v>27</v>
      </c>
      <c r="O101" s="81"/>
      <c r="P101" s="100">
        <v>4</v>
      </c>
      <c r="Q101" s="150"/>
      <c r="R101" s="153"/>
      <c r="S101" s="41"/>
    </row>
    <row r="102" spans="1:19">
      <c r="A102" s="3">
        <v>28</v>
      </c>
      <c r="B102" s="119"/>
      <c r="C102" s="136"/>
      <c r="D102" s="146"/>
      <c r="E102" s="145"/>
      <c r="F102" s="34"/>
      <c r="G102" s="3">
        <v>28</v>
      </c>
      <c r="H102" s="81"/>
      <c r="I102" s="100">
        <v>3</v>
      </c>
      <c r="J102" s="150"/>
      <c r="K102" s="153"/>
      <c r="L102" s="41"/>
      <c r="M102" s="34"/>
      <c r="N102" s="3">
        <v>28</v>
      </c>
      <c r="O102" s="81"/>
      <c r="P102" s="100">
        <v>3</v>
      </c>
      <c r="Q102" s="150"/>
      <c r="R102" s="153"/>
      <c r="S102" s="41"/>
    </row>
    <row r="103" spans="1:19">
      <c r="A103" s="3">
        <v>29</v>
      </c>
      <c r="B103" s="119"/>
      <c r="C103" s="136"/>
      <c r="D103" s="146"/>
      <c r="E103" s="145"/>
      <c r="F103" s="34"/>
      <c r="G103" s="3">
        <v>29</v>
      </c>
      <c r="H103" s="128"/>
      <c r="I103" s="100">
        <v>2</v>
      </c>
      <c r="J103" s="150"/>
      <c r="K103" s="153"/>
      <c r="L103" s="41"/>
      <c r="M103" s="34"/>
      <c r="N103" s="3">
        <v>29</v>
      </c>
      <c r="O103" s="128"/>
      <c r="P103" s="100">
        <v>2</v>
      </c>
      <c r="Q103" s="150"/>
      <c r="R103" s="153"/>
      <c r="S103" s="41"/>
    </row>
    <row r="104" spans="1:19" ht="14" thickBot="1">
      <c r="A104" s="4">
        <v>30</v>
      </c>
      <c r="B104" s="123"/>
      <c r="C104" s="124"/>
      <c r="D104" s="124"/>
      <c r="E104" s="148"/>
      <c r="F104" s="36"/>
      <c r="G104" s="4">
        <v>30</v>
      </c>
      <c r="H104" s="129"/>
      <c r="I104" s="130">
        <v>1</v>
      </c>
      <c r="J104" s="154"/>
      <c r="K104" s="46"/>
      <c r="L104" s="42"/>
      <c r="M104" s="36"/>
      <c r="N104" s="4">
        <v>30</v>
      </c>
      <c r="O104" s="129"/>
      <c r="P104" s="130">
        <v>1</v>
      </c>
      <c r="Q104" s="154"/>
      <c r="R104" s="46"/>
      <c r="S104" s="42"/>
    </row>
    <row r="105" spans="1:19">
      <c r="A105" s="259" t="s">
        <v>96</v>
      </c>
      <c r="B105" s="259"/>
      <c r="C105" s="259"/>
      <c r="D105" s="259"/>
      <c r="E105" s="259"/>
      <c r="F105" s="259"/>
      <c r="G105" s="259" t="s">
        <v>96</v>
      </c>
      <c r="H105" s="259"/>
      <c r="I105" s="259"/>
      <c r="J105" s="259"/>
      <c r="K105" s="259"/>
      <c r="L105" s="259"/>
      <c r="N105" s="259" t="s">
        <v>96</v>
      </c>
      <c r="O105" s="259"/>
      <c r="P105" s="259"/>
      <c r="Q105" s="259"/>
      <c r="R105" s="259"/>
      <c r="S105" s="259"/>
    </row>
    <row r="106" spans="1:19" ht="14" thickBot="1">
      <c r="A106" s="260"/>
      <c r="B106" s="260"/>
      <c r="C106" s="260"/>
      <c r="D106" s="260"/>
      <c r="E106" s="260"/>
      <c r="F106" s="260"/>
      <c r="G106" s="260"/>
      <c r="H106" s="260"/>
      <c r="I106" s="260"/>
      <c r="J106" s="260"/>
      <c r="K106" s="260"/>
      <c r="L106" s="260"/>
      <c r="M106" s="260"/>
      <c r="N106" s="260"/>
      <c r="O106" s="260"/>
      <c r="P106" s="260"/>
      <c r="Q106" s="260"/>
      <c r="R106" s="260"/>
      <c r="S106" s="260"/>
    </row>
  </sheetData>
  <sortState ref="U75:AB83">
    <sortCondition descending="1" ref="AB75"/>
  </sortState>
  <mergeCells count="25">
    <mergeCell ref="A70:F70"/>
    <mergeCell ref="G70:L70"/>
    <mergeCell ref="N70:S70"/>
    <mergeCell ref="A1:S1"/>
    <mergeCell ref="A2:S2"/>
    <mergeCell ref="A3:E3"/>
    <mergeCell ref="G3:L3"/>
    <mergeCell ref="N3:S3"/>
    <mergeCell ref="A35:F35"/>
    <mergeCell ref="G35:L35"/>
    <mergeCell ref="N35:S35"/>
    <mergeCell ref="A36:S36"/>
    <mergeCell ref="A37:S37"/>
    <mergeCell ref="A38:E38"/>
    <mergeCell ref="G38:L38"/>
    <mergeCell ref="N38:S38"/>
    <mergeCell ref="A106:S106"/>
    <mergeCell ref="A71:S71"/>
    <mergeCell ref="A72:S72"/>
    <mergeCell ref="A73:E73"/>
    <mergeCell ref="G73:L73"/>
    <mergeCell ref="N73:S73"/>
    <mergeCell ref="A105:F105"/>
    <mergeCell ref="G105:L105"/>
    <mergeCell ref="N105:S105"/>
  </mergeCells>
  <pageMargins left="0.17" right="0.17" top="0.55000000000000004" bottom="1" header="0.5" footer="0.5"/>
  <pageSetup paperSize="9" scale="95" orientation="landscape" r:id="rId1"/>
  <headerFooter alignWithMargins="0">
    <oddFooter>&amp;L&amp;1#&amp;"Calibri"&amp;6&amp;K737373BUSINESS DOCUMENT  This document is intended for business use and should be distributed to intended recipients only.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">
    <tabColor rgb="FFFFFF00"/>
  </sheetPr>
  <dimension ref="A1:AB106"/>
  <sheetViews>
    <sheetView zoomScaleNormal="100" workbookViewId="0">
      <selection activeCell="B5" sqref="B5"/>
    </sheetView>
  </sheetViews>
  <sheetFormatPr baseColWidth="10" defaultColWidth="8.83203125" defaultRowHeight="13"/>
  <cols>
    <col min="1" max="1" width="4.6640625" style="20" customWidth="1"/>
    <col min="2" max="2" width="25.6640625" style="20" customWidth="1"/>
    <col min="3" max="3" width="10.33203125" style="20" customWidth="1"/>
    <col min="4" max="4" width="8.6640625" style="25" customWidth="1"/>
    <col min="5" max="5" width="10" style="25" customWidth="1"/>
    <col min="6" max="6" width="3.6640625" style="20" customWidth="1"/>
    <col min="7" max="7" width="4.6640625" style="20" customWidth="1"/>
    <col min="8" max="8" width="25.6640625" style="20" customWidth="1"/>
    <col min="9" max="9" width="6.1640625" style="25" bestFit="1" customWidth="1"/>
    <col min="10" max="12" width="8.6640625" style="25" customWidth="1"/>
    <col min="13" max="13" width="3.6640625" style="20" customWidth="1"/>
    <col min="14" max="14" width="4.6640625" style="20" customWidth="1"/>
    <col min="15" max="15" width="25.6640625" style="20" customWidth="1"/>
    <col min="16" max="16" width="6.1640625" style="25" bestFit="1" customWidth="1"/>
    <col min="17" max="19" width="8.6640625" style="25" customWidth="1"/>
    <col min="20" max="20" width="8.83203125" style="20"/>
    <col min="21" max="21" width="3.6640625" style="20" bestFit="1" customWidth="1"/>
    <col min="22" max="22" width="16" style="20" bestFit="1" customWidth="1"/>
    <col min="23" max="28" width="9.33203125" style="20" customWidth="1"/>
    <col min="29" max="16384" width="8.83203125" style="20"/>
  </cols>
  <sheetData>
    <row r="1" spans="1:28" ht="21.75" customHeight="1" thickBot="1">
      <c r="A1" s="248" t="s">
        <v>101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</row>
    <row r="2" spans="1:28" ht="25" customHeight="1" thickBot="1">
      <c r="A2" s="249" t="s">
        <v>84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1"/>
    </row>
    <row r="3" spans="1:28" ht="14" thickBot="1">
      <c r="A3" s="252" t="s">
        <v>99</v>
      </c>
      <c r="B3" s="253"/>
      <c r="C3" s="254"/>
      <c r="D3" s="254"/>
      <c r="E3" s="255"/>
      <c r="F3" s="34"/>
      <c r="G3" s="256" t="s">
        <v>11</v>
      </c>
      <c r="H3" s="257"/>
      <c r="I3" s="257"/>
      <c r="J3" s="257"/>
      <c r="K3" s="257"/>
      <c r="L3" s="258"/>
      <c r="M3" s="34"/>
      <c r="N3" s="256" t="s">
        <v>12</v>
      </c>
      <c r="O3" s="257"/>
      <c r="P3" s="257"/>
      <c r="Q3" s="257"/>
      <c r="R3" s="257"/>
      <c r="S3" s="258"/>
    </row>
    <row r="4" spans="1:28" ht="28">
      <c r="A4" s="5" t="s">
        <v>46</v>
      </c>
      <c r="B4" s="33" t="s">
        <v>45</v>
      </c>
      <c r="C4" s="78" t="s">
        <v>47</v>
      </c>
      <c r="D4" s="47" t="s">
        <v>4</v>
      </c>
      <c r="E4" s="10" t="s">
        <v>77</v>
      </c>
      <c r="F4" s="34"/>
      <c r="G4" s="9" t="s">
        <v>46</v>
      </c>
      <c r="H4" s="77" t="s">
        <v>45</v>
      </c>
      <c r="I4" s="78" t="s">
        <v>14</v>
      </c>
      <c r="J4" s="78" t="s">
        <v>47</v>
      </c>
      <c r="K4" s="47" t="s">
        <v>4</v>
      </c>
      <c r="L4" s="10" t="s">
        <v>77</v>
      </c>
      <c r="M4" s="34"/>
      <c r="N4" s="9" t="s">
        <v>46</v>
      </c>
      <c r="O4" s="77" t="s">
        <v>45</v>
      </c>
      <c r="P4" s="78" t="s">
        <v>14</v>
      </c>
      <c r="Q4" s="78" t="s">
        <v>47</v>
      </c>
      <c r="R4" s="47" t="s">
        <v>4</v>
      </c>
      <c r="S4" s="10" t="s">
        <v>77</v>
      </c>
      <c r="U4" s="78" t="s">
        <v>46</v>
      </c>
      <c r="V4" s="77" t="s">
        <v>45</v>
      </c>
      <c r="W4" s="78" t="s">
        <v>280</v>
      </c>
      <c r="X4" s="78" t="s">
        <v>11</v>
      </c>
      <c r="Y4" s="78" t="s">
        <v>279</v>
      </c>
      <c r="Z4" s="78" t="s">
        <v>12</v>
      </c>
      <c r="AA4" s="78" t="s">
        <v>279</v>
      </c>
      <c r="AB4" s="78" t="s">
        <v>14</v>
      </c>
    </row>
    <row r="5" spans="1:28" ht="14">
      <c r="A5" s="7">
        <v>1</v>
      </c>
      <c r="B5" s="37" t="s">
        <v>114</v>
      </c>
      <c r="C5" s="136">
        <v>6.8923611111111106E-4</v>
      </c>
      <c r="D5" s="143"/>
      <c r="E5" s="141">
        <v>3</v>
      </c>
      <c r="F5" s="34"/>
      <c r="G5" s="3">
        <v>1</v>
      </c>
      <c r="H5" s="37" t="s">
        <v>110</v>
      </c>
      <c r="I5" s="127">
        <v>75</v>
      </c>
      <c r="J5" s="152" t="s">
        <v>289</v>
      </c>
      <c r="K5" s="149"/>
      <c r="L5" s="141">
        <v>3</v>
      </c>
      <c r="M5" s="34"/>
      <c r="N5" s="3">
        <v>1</v>
      </c>
      <c r="O5" s="37" t="s">
        <v>110</v>
      </c>
      <c r="P5" s="127">
        <v>75</v>
      </c>
      <c r="Q5" s="152" t="s">
        <v>313</v>
      </c>
      <c r="R5" s="149"/>
      <c r="S5" s="41"/>
      <c r="U5" s="138">
        <v>1</v>
      </c>
      <c r="V5" s="37" t="s">
        <v>110</v>
      </c>
      <c r="W5" s="136">
        <v>6.9511574074074061E-4</v>
      </c>
      <c r="X5" s="138">
        <v>1</v>
      </c>
      <c r="Y5" s="138" t="s">
        <v>289</v>
      </c>
      <c r="Z5" s="138">
        <v>1</v>
      </c>
      <c r="AA5" s="138" t="s">
        <v>313</v>
      </c>
      <c r="AB5" s="127">
        <v>153</v>
      </c>
    </row>
    <row r="6" spans="1:28" ht="14">
      <c r="A6" s="7">
        <v>2</v>
      </c>
      <c r="B6" s="37" t="s">
        <v>110</v>
      </c>
      <c r="C6" s="136">
        <v>6.9511574074074061E-4</v>
      </c>
      <c r="D6" s="143"/>
      <c r="E6" s="145"/>
      <c r="F6" s="34"/>
      <c r="G6" s="3">
        <v>2</v>
      </c>
      <c r="H6" s="37" t="s">
        <v>109</v>
      </c>
      <c r="I6" s="100">
        <v>67</v>
      </c>
      <c r="J6" s="152" t="s">
        <v>290</v>
      </c>
      <c r="K6" s="149"/>
      <c r="L6" s="151"/>
      <c r="M6" s="34"/>
      <c r="N6" s="3">
        <v>2</v>
      </c>
      <c r="O6" s="37" t="s">
        <v>206</v>
      </c>
      <c r="P6" s="100">
        <v>67</v>
      </c>
      <c r="Q6" s="152" t="s">
        <v>314</v>
      </c>
      <c r="R6" s="149"/>
      <c r="S6" s="151"/>
      <c r="U6" s="138">
        <v>2</v>
      </c>
      <c r="V6" s="37" t="s">
        <v>109</v>
      </c>
      <c r="W6" s="136">
        <v>6.9956018518518533E-4</v>
      </c>
      <c r="X6" s="138">
        <v>2</v>
      </c>
      <c r="Y6" s="138" t="s">
        <v>290</v>
      </c>
      <c r="Z6" s="138">
        <v>4</v>
      </c>
      <c r="AA6" s="138" t="s">
        <v>316</v>
      </c>
      <c r="AB6" s="127">
        <v>124</v>
      </c>
    </row>
    <row r="7" spans="1:28" ht="14">
      <c r="A7" s="7">
        <v>3</v>
      </c>
      <c r="B7" s="37" t="s">
        <v>106</v>
      </c>
      <c r="C7" s="136">
        <v>6.9945601851851853E-4</v>
      </c>
      <c r="D7" s="143"/>
      <c r="E7" s="145"/>
      <c r="F7" s="34"/>
      <c r="G7" s="3">
        <v>3</v>
      </c>
      <c r="H7" s="1" t="s">
        <v>209</v>
      </c>
      <c r="I7" s="100">
        <v>60</v>
      </c>
      <c r="J7" s="152" t="s">
        <v>293</v>
      </c>
      <c r="K7" s="149"/>
      <c r="L7" s="151"/>
      <c r="M7" s="34"/>
      <c r="N7" s="3">
        <v>3</v>
      </c>
      <c r="O7" s="37" t="s">
        <v>116</v>
      </c>
      <c r="P7" s="100">
        <v>60</v>
      </c>
      <c r="Q7" s="152" t="s">
        <v>315</v>
      </c>
      <c r="R7" s="149"/>
      <c r="S7" s="151"/>
      <c r="U7" s="138">
        <v>3</v>
      </c>
      <c r="V7" s="37" t="s">
        <v>206</v>
      </c>
      <c r="W7" s="136">
        <v>7.052893518518518E-4</v>
      </c>
      <c r="X7" s="138">
        <v>6</v>
      </c>
      <c r="Y7" s="138" t="s">
        <v>297</v>
      </c>
      <c r="Z7" s="138">
        <v>2</v>
      </c>
      <c r="AA7" s="138" t="s">
        <v>314</v>
      </c>
      <c r="AB7" s="127">
        <v>112</v>
      </c>
    </row>
    <row r="8" spans="1:28" ht="14">
      <c r="A8" s="7">
        <v>4</v>
      </c>
      <c r="B8" s="37" t="s">
        <v>109</v>
      </c>
      <c r="C8" s="136">
        <v>6.9956018518518533E-4</v>
      </c>
      <c r="D8" s="143"/>
      <c r="E8" s="145"/>
      <c r="F8" s="34"/>
      <c r="G8" s="3">
        <v>4</v>
      </c>
      <c r="H8" s="37" t="s">
        <v>106</v>
      </c>
      <c r="I8" s="100">
        <v>54</v>
      </c>
      <c r="J8" s="152" t="s">
        <v>295</v>
      </c>
      <c r="K8" s="149"/>
      <c r="L8" s="151"/>
      <c r="M8" s="34"/>
      <c r="N8" s="3">
        <v>4</v>
      </c>
      <c r="O8" s="1" t="s">
        <v>109</v>
      </c>
      <c r="P8" s="100">
        <v>54</v>
      </c>
      <c r="Q8" s="152" t="s">
        <v>316</v>
      </c>
      <c r="R8" s="149"/>
      <c r="S8" s="141">
        <v>3</v>
      </c>
      <c r="U8" s="138">
        <v>4</v>
      </c>
      <c r="V8" s="37" t="s">
        <v>106</v>
      </c>
      <c r="W8" s="136">
        <v>6.9945601851851853E-4</v>
      </c>
      <c r="X8" s="138">
        <v>4</v>
      </c>
      <c r="Y8" s="138" t="s">
        <v>295</v>
      </c>
      <c r="Z8" s="138">
        <v>5</v>
      </c>
      <c r="AA8" s="138" t="s">
        <v>317</v>
      </c>
      <c r="AB8" s="127">
        <v>103</v>
      </c>
    </row>
    <row r="9" spans="1:28" ht="14">
      <c r="A9" s="7">
        <v>5</v>
      </c>
      <c r="B9" s="37" t="s">
        <v>209</v>
      </c>
      <c r="C9" s="136">
        <v>7.033680555555556E-4</v>
      </c>
      <c r="D9" s="143"/>
      <c r="E9" s="145"/>
      <c r="F9" s="34"/>
      <c r="G9" s="3">
        <v>5</v>
      </c>
      <c r="H9" s="37" t="s">
        <v>208</v>
      </c>
      <c r="I9" s="100">
        <v>49</v>
      </c>
      <c r="J9" s="152" t="s">
        <v>296</v>
      </c>
      <c r="K9" s="149"/>
      <c r="L9" s="151"/>
      <c r="M9" s="34"/>
      <c r="N9" s="3">
        <v>5</v>
      </c>
      <c r="O9" s="37" t="s">
        <v>106</v>
      </c>
      <c r="P9" s="100">
        <v>49</v>
      </c>
      <c r="Q9" s="152" t="s">
        <v>317</v>
      </c>
      <c r="R9" s="149"/>
      <c r="S9" s="151"/>
      <c r="U9" s="138">
        <v>5</v>
      </c>
      <c r="V9" s="37" t="s">
        <v>116</v>
      </c>
      <c r="W9" s="136">
        <v>7.1997685185185185E-4</v>
      </c>
      <c r="X9" s="138">
        <v>7</v>
      </c>
      <c r="Y9" s="138" t="s">
        <v>299</v>
      </c>
      <c r="Z9" s="138">
        <v>3</v>
      </c>
      <c r="AA9" s="138" t="s">
        <v>315</v>
      </c>
      <c r="AB9" s="127">
        <v>102</v>
      </c>
    </row>
    <row r="10" spans="1:28" ht="14">
      <c r="A10" s="7">
        <v>6</v>
      </c>
      <c r="B10" s="37" t="s">
        <v>108</v>
      </c>
      <c r="C10" s="136">
        <v>7.0416666666666674E-4</v>
      </c>
      <c r="D10" s="143"/>
      <c r="E10" s="145"/>
      <c r="F10" s="34"/>
      <c r="G10" s="3">
        <v>6</v>
      </c>
      <c r="H10" s="103" t="s">
        <v>206</v>
      </c>
      <c r="I10" s="100">
        <v>45</v>
      </c>
      <c r="J10" s="152" t="s">
        <v>297</v>
      </c>
      <c r="K10" s="149"/>
      <c r="L10" s="151"/>
      <c r="M10" s="34"/>
      <c r="N10" s="3">
        <v>6</v>
      </c>
      <c r="O10" s="37" t="s">
        <v>108</v>
      </c>
      <c r="P10" s="100">
        <v>45</v>
      </c>
      <c r="Q10" s="152" t="s">
        <v>319</v>
      </c>
      <c r="R10" s="149"/>
      <c r="S10" s="151"/>
      <c r="U10" s="138">
        <v>6</v>
      </c>
      <c r="V10" s="37" t="s">
        <v>209</v>
      </c>
      <c r="W10" s="136">
        <v>7.033680555555556E-4</v>
      </c>
      <c r="X10" s="138">
        <v>3</v>
      </c>
      <c r="Y10" s="138" t="s">
        <v>293</v>
      </c>
      <c r="Z10" s="138">
        <v>13</v>
      </c>
      <c r="AA10" s="138" t="s">
        <v>332</v>
      </c>
      <c r="AB10" s="127">
        <v>86</v>
      </c>
    </row>
    <row r="11" spans="1:28" ht="14">
      <c r="A11" s="7">
        <v>7</v>
      </c>
      <c r="B11" s="37" t="s">
        <v>206</v>
      </c>
      <c r="C11" s="136">
        <v>7.052893518518518E-4</v>
      </c>
      <c r="D11" s="143"/>
      <c r="E11" s="145"/>
      <c r="F11" s="34"/>
      <c r="G11" s="3">
        <v>7</v>
      </c>
      <c r="H11" s="81" t="s">
        <v>116</v>
      </c>
      <c r="I11" s="100">
        <v>42</v>
      </c>
      <c r="J11" s="152" t="s">
        <v>299</v>
      </c>
      <c r="K11" s="149"/>
      <c r="L11" s="151"/>
      <c r="M11" s="34"/>
      <c r="N11" s="3">
        <v>7</v>
      </c>
      <c r="O11" s="37" t="s">
        <v>113</v>
      </c>
      <c r="P11" s="100">
        <v>42</v>
      </c>
      <c r="Q11" s="152" t="s">
        <v>322</v>
      </c>
      <c r="R11" s="149"/>
      <c r="S11" s="151"/>
      <c r="U11" s="138">
        <v>7</v>
      </c>
      <c r="V11" s="37" t="s">
        <v>286</v>
      </c>
      <c r="W11" s="136">
        <v>7.2525462962962962E-4</v>
      </c>
      <c r="X11" s="138">
        <v>8</v>
      </c>
      <c r="Y11" s="138" t="s">
        <v>300</v>
      </c>
      <c r="Z11" s="138">
        <v>8</v>
      </c>
      <c r="AA11" s="138" t="s">
        <v>323</v>
      </c>
      <c r="AB11" s="127">
        <v>78</v>
      </c>
    </row>
    <row r="12" spans="1:28" ht="14">
      <c r="A12" s="7">
        <v>8</v>
      </c>
      <c r="B12" s="37" t="s">
        <v>208</v>
      </c>
      <c r="C12" s="136">
        <v>7.0621527777777783E-4</v>
      </c>
      <c r="D12" s="143"/>
      <c r="E12" s="145"/>
      <c r="F12" s="34"/>
      <c r="G12" s="3">
        <v>8</v>
      </c>
      <c r="H12" s="37" t="s">
        <v>286</v>
      </c>
      <c r="I12" s="100">
        <v>39</v>
      </c>
      <c r="J12" s="152" t="s">
        <v>300</v>
      </c>
      <c r="K12" s="149"/>
      <c r="L12" s="151"/>
      <c r="M12" s="34"/>
      <c r="N12" s="3">
        <v>8</v>
      </c>
      <c r="O12" s="37" t="s">
        <v>286</v>
      </c>
      <c r="P12" s="100">
        <v>39</v>
      </c>
      <c r="Q12" s="152" t="s">
        <v>323</v>
      </c>
      <c r="R12" s="149"/>
      <c r="S12" s="151"/>
      <c r="U12" s="138">
        <v>8</v>
      </c>
      <c r="V12" s="37" t="s">
        <v>117</v>
      </c>
      <c r="W12" s="136">
        <v>7.0621527777777783E-4</v>
      </c>
      <c r="X12" s="138">
        <v>5</v>
      </c>
      <c r="Y12" s="138" t="s">
        <v>296</v>
      </c>
      <c r="Z12" s="138">
        <v>14</v>
      </c>
      <c r="AA12" s="138" t="s">
        <v>333</v>
      </c>
      <c r="AB12" s="127">
        <v>73</v>
      </c>
    </row>
    <row r="13" spans="1:28" ht="14">
      <c r="A13" s="7">
        <v>9</v>
      </c>
      <c r="B13" s="37" t="s">
        <v>116</v>
      </c>
      <c r="C13" s="136">
        <v>7.1997685185185185E-4</v>
      </c>
      <c r="D13" s="143"/>
      <c r="E13" s="145"/>
      <c r="F13" s="34"/>
      <c r="G13" s="3">
        <v>9</v>
      </c>
      <c r="H13" s="69" t="s">
        <v>284</v>
      </c>
      <c r="I13" s="100">
        <v>36</v>
      </c>
      <c r="J13" s="150" t="s">
        <v>304</v>
      </c>
      <c r="K13" s="149"/>
      <c r="L13" s="151"/>
      <c r="M13" s="34"/>
      <c r="N13" s="3">
        <v>9</v>
      </c>
      <c r="O13" s="37" t="s">
        <v>114</v>
      </c>
      <c r="P13" s="100">
        <v>36</v>
      </c>
      <c r="Q13" s="150" t="s">
        <v>325</v>
      </c>
      <c r="R13" s="149"/>
      <c r="S13" s="151"/>
      <c r="U13" s="138">
        <v>9</v>
      </c>
      <c r="V13" s="37" t="s">
        <v>108</v>
      </c>
      <c r="W13" s="136">
        <v>7.0416666666666674E-4</v>
      </c>
      <c r="X13" s="138">
        <v>13</v>
      </c>
      <c r="Y13" s="138" t="s">
        <v>308</v>
      </c>
      <c r="Z13" s="138">
        <v>6</v>
      </c>
      <c r="AA13" s="138" t="s">
        <v>319</v>
      </c>
      <c r="AB13" s="127">
        <v>71</v>
      </c>
    </row>
    <row r="14" spans="1:28" ht="14">
      <c r="A14" s="7">
        <v>10</v>
      </c>
      <c r="B14" s="37" t="s">
        <v>287</v>
      </c>
      <c r="C14" s="136">
        <v>7.2518518518518516E-4</v>
      </c>
      <c r="D14" s="143"/>
      <c r="E14" s="145"/>
      <c r="F14" s="34"/>
      <c r="G14" s="3">
        <v>10</v>
      </c>
      <c r="H14" s="69" t="s">
        <v>285</v>
      </c>
      <c r="I14" s="100">
        <v>33</v>
      </c>
      <c r="J14" s="150" t="s">
        <v>305</v>
      </c>
      <c r="K14" s="149"/>
      <c r="L14" s="151"/>
      <c r="M14" s="34"/>
      <c r="N14" s="3">
        <v>10</v>
      </c>
      <c r="O14" s="69" t="s">
        <v>284</v>
      </c>
      <c r="P14" s="100">
        <v>33</v>
      </c>
      <c r="Q14" s="150" t="s">
        <v>327</v>
      </c>
      <c r="R14" s="149"/>
      <c r="S14" s="151"/>
      <c r="U14" s="138">
        <v>10</v>
      </c>
      <c r="V14" s="37" t="s">
        <v>114</v>
      </c>
      <c r="W14" s="136">
        <v>6.8923611111111106E-4</v>
      </c>
      <c r="X14" s="138">
        <v>11</v>
      </c>
      <c r="Y14" s="138" t="s">
        <v>306</v>
      </c>
      <c r="Z14" s="138">
        <v>9</v>
      </c>
      <c r="AA14" s="138" t="s">
        <v>325</v>
      </c>
      <c r="AB14" s="127">
        <v>69</v>
      </c>
    </row>
    <row r="15" spans="1:28" ht="14">
      <c r="A15" s="6">
        <v>11</v>
      </c>
      <c r="B15" s="37" t="s">
        <v>286</v>
      </c>
      <c r="C15" s="136">
        <v>7.2525462962962962E-4</v>
      </c>
      <c r="D15" s="143"/>
      <c r="E15" s="145"/>
      <c r="F15" s="34"/>
      <c r="G15" s="3">
        <v>11</v>
      </c>
      <c r="H15" s="69" t="s">
        <v>114</v>
      </c>
      <c r="I15" s="100">
        <v>30</v>
      </c>
      <c r="J15" s="150" t="s">
        <v>306</v>
      </c>
      <c r="K15" s="149"/>
      <c r="L15" s="151"/>
      <c r="M15" s="34"/>
      <c r="N15" s="3">
        <v>11</v>
      </c>
      <c r="O15" s="69" t="s">
        <v>285</v>
      </c>
      <c r="P15" s="100">
        <v>30</v>
      </c>
      <c r="Q15" s="150" t="s">
        <v>329</v>
      </c>
      <c r="R15" s="149"/>
      <c r="S15" s="151"/>
      <c r="U15" s="138">
        <v>11</v>
      </c>
      <c r="V15" s="37" t="s">
        <v>284</v>
      </c>
      <c r="W15" s="136">
        <v>8.0579861111111119E-4</v>
      </c>
      <c r="X15" s="138">
        <v>9</v>
      </c>
      <c r="Y15" s="138" t="s">
        <v>304</v>
      </c>
      <c r="Z15" s="138">
        <v>10</v>
      </c>
      <c r="AA15" s="138" t="s">
        <v>327</v>
      </c>
      <c r="AB15" s="127">
        <v>69</v>
      </c>
    </row>
    <row r="16" spans="1:28" ht="14">
      <c r="A16" s="6">
        <v>12</v>
      </c>
      <c r="B16" s="37" t="s">
        <v>113</v>
      </c>
      <c r="C16" s="136">
        <v>7.2600694444444449E-4</v>
      </c>
      <c r="D16" s="143"/>
      <c r="E16" s="145"/>
      <c r="F16" s="34"/>
      <c r="G16" s="3">
        <v>12</v>
      </c>
      <c r="H16" s="69" t="s">
        <v>287</v>
      </c>
      <c r="I16" s="100">
        <v>28</v>
      </c>
      <c r="J16" s="150" t="s">
        <v>307</v>
      </c>
      <c r="K16" s="149"/>
      <c r="L16" s="151"/>
      <c r="M16" s="34"/>
      <c r="N16" s="3">
        <v>12</v>
      </c>
      <c r="O16" s="69" t="s">
        <v>287</v>
      </c>
      <c r="P16" s="100">
        <v>28</v>
      </c>
      <c r="Q16" s="150" t="s">
        <v>331</v>
      </c>
      <c r="R16" s="149"/>
      <c r="S16" s="151"/>
      <c r="U16" s="138">
        <v>12</v>
      </c>
      <c r="V16" s="37" t="s">
        <v>113</v>
      </c>
      <c r="W16" s="136">
        <v>7.2600694444444449E-4</v>
      </c>
      <c r="X16" s="138">
        <v>14</v>
      </c>
      <c r="Y16" s="138" t="s">
        <v>309</v>
      </c>
      <c r="Z16" s="138">
        <v>7</v>
      </c>
      <c r="AA16" s="138" t="s">
        <v>322</v>
      </c>
      <c r="AB16" s="127">
        <v>66</v>
      </c>
    </row>
    <row r="17" spans="1:28" ht="14">
      <c r="A17" s="6">
        <v>13</v>
      </c>
      <c r="B17" s="37" t="s">
        <v>284</v>
      </c>
      <c r="C17" s="136">
        <v>8.0579861111111119E-4</v>
      </c>
      <c r="D17" s="143"/>
      <c r="E17" s="145"/>
      <c r="F17" s="34"/>
      <c r="G17" s="3">
        <v>13</v>
      </c>
      <c r="H17" s="69" t="s">
        <v>108</v>
      </c>
      <c r="I17" s="100">
        <v>26</v>
      </c>
      <c r="J17" s="150" t="s">
        <v>308</v>
      </c>
      <c r="K17" s="149"/>
      <c r="L17" s="151"/>
      <c r="M17" s="34"/>
      <c r="N17" s="3">
        <v>13</v>
      </c>
      <c r="O17" s="1" t="s">
        <v>209</v>
      </c>
      <c r="P17" s="100">
        <v>26</v>
      </c>
      <c r="Q17" s="150" t="s">
        <v>332</v>
      </c>
      <c r="R17" s="149"/>
      <c r="S17" s="151"/>
      <c r="U17" s="138">
        <v>13</v>
      </c>
      <c r="V17" s="37" t="s">
        <v>285</v>
      </c>
      <c r="W17" s="136">
        <v>9.0824074074074082E-4</v>
      </c>
      <c r="X17" s="138">
        <v>10</v>
      </c>
      <c r="Y17" s="138" t="s">
        <v>305</v>
      </c>
      <c r="Z17" s="138">
        <v>11</v>
      </c>
      <c r="AA17" s="138" t="s">
        <v>329</v>
      </c>
      <c r="AB17" s="127">
        <v>63</v>
      </c>
    </row>
    <row r="18" spans="1:28" ht="14">
      <c r="A18" s="6">
        <v>14</v>
      </c>
      <c r="B18" s="37" t="s">
        <v>285</v>
      </c>
      <c r="C18" s="136">
        <v>9.0824074074074082E-4</v>
      </c>
      <c r="D18" s="143"/>
      <c r="E18" s="145"/>
      <c r="F18" s="34"/>
      <c r="G18" s="3">
        <v>14</v>
      </c>
      <c r="H18" s="37" t="s">
        <v>113</v>
      </c>
      <c r="I18" s="100">
        <v>24</v>
      </c>
      <c r="J18" s="150" t="s">
        <v>309</v>
      </c>
      <c r="K18" s="149"/>
      <c r="L18" s="151"/>
      <c r="M18" s="34"/>
      <c r="N18" s="3">
        <v>14</v>
      </c>
      <c r="O18" s="37" t="s">
        <v>208</v>
      </c>
      <c r="P18" s="100">
        <v>24</v>
      </c>
      <c r="Q18" s="150" t="s">
        <v>333</v>
      </c>
      <c r="R18" s="149"/>
      <c r="S18" s="151"/>
      <c r="U18" s="138">
        <v>14</v>
      </c>
      <c r="V18" s="37" t="s">
        <v>287</v>
      </c>
      <c r="W18" s="136">
        <v>7.2518518518518516E-4</v>
      </c>
      <c r="X18" s="138">
        <v>12</v>
      </c>
      <c r="Y18" s="138" t="s">
        <v>307</v>
      </c>
      <c r="Z18" s="138">
        <v>12</v>
      </c>
      <c r="AA18" s="138" t="s">
        <v>331</v>
      </c>
      <c r="AB18" s="127">
        <v>56</v>
      </c>
    </row>
    <row r="19" spans="1:28">
      <c r="A19" s="6">
        <v>15</v>
      </c>
      <c r="B19" s="37"/>
      <c r="C19" s="136"/>
      <c r="D19" s="143"/>
      <c r="E19" s="145"/>
      <c r="F19" s="34"/>
      <c r="G19" s="3">
        <v>15</v>
      </c>
      <c r="H19" s="69"/>
      <c r="I19" s="100">
        <v>22</v>
      </c>
      <c r="J19" s="150"/>
      <c r="K19" s="153"/>
      <c r="L19" s="151"/>
      <c r="M19" s="34"/>
      <c r="N19" s="3">
        <v>15</v>
      </c>
      <c r="O19" s="81"/>
      <c r="P19" s="100">
        <v>22</v>
      </c>
      <c r="Q19" s="150"/>
      <c r="R19" s="153"/>
      <c r="S19" s="151"/>
      <c r="U19" s="138">
        <v>15</v>
      </c>
      <c r="V19" s="37">
        <f t="shared" ref="V19:V34" si="0">B19</f>
        <v>0</v>
      </c>
      <c r="W19" s="136" t="e">
        <f t="shared" ref="W19:W34" si="1">VLOOKUP(V19,B:C,2,FALSE)</f>
        <v>#N/A</v>
      </c>
      <c r="X19" s="138" t="e">
        <f t="shared" ref="X19:X34" si="2">VLOOKUP(V19,H:I,2,FALSE)</f>
        <v>#N/A</v>
      </c>
      <c r="Y19" s="138" t="e">
        <f t="shared" ref="Y19:Y34" si="3">VLOOKUP(V19,H:J,3,FALSE)</f>
        <v>#N/A</v>
      </c>
      <c r="Z19" s="138" t="e">
        <f t="shared" ref="Z19:Z34" si="4">VLOOKUP(V19,O:P,2,FALSE)</f>
        <v>#N/A</v>
      </c>
      <c r="AA19" s="138" t="e">
        <f t="shared" ref="AA19:AA34" si="5">VLOOKUP(V19,O:Q,3,FALSE)</f>
        <v>#N/A</v>
      </c>
      <c r="AB19" s="127" t="e">
        <f t="shared" ref="AB19:AB34" si="6">X19+Z19</f>
        <v>#N/A</v>
      </c>
    </row>
    <row r="20" spans="1:28">
      <c r="A20" s="6">
        <v>16</v>
      </c>
      <c r="B20" s="37"/>
      <c r="C20" s="136"/>
      <c r="D20" s="143"/>
      <c r="E20" s="145"/>
      <c r="F20" s="34"/>
      <c r="G20" s="3">
        <v>16</v>
      </c>
      <c r="H20" s="69"/>
      <c r="I20" s="100">
        <v>20</v>
      </c>
      <c r="J20" s="150"/>
      <c r="K20" s="153"/>
      <c r="L20" s="151"/>
      <c r="M20" s="34"/>
      <c r="N20" s="3">
        <v>16</v>
      </c>
      <c r="O20" s="69"/>
      <c r="P20" s="100">
        <v>20</v>
      </c>
      <c r="Q20" s="150"/>
      <c r="R20" s="153"/>
      <c r="S20" s="151"/>
      <c r="U20" s="138">
        <v>16</v>
      </c>
      <c r="V20" s="37">
        <f t="shared" si="0"/>
        <v>0</v>
      </c>
      <c r="W20" s="136" t="e">
        <f t="shared" si="1"/>
        <v>#N/A</v>
      </c>
      <c r="X20" s="138" t="e">
        <f t="shared" si="2"/>
        <v>#N/A</v>
      </c>
      <c r="Y20" s="138" t="e">
        <f t="shared" si="3"/>
        <v>#N/A</v>
      </c>
      <c r="Z20" s="138" t="e">
        <f t="shared" si="4"/>
        <v>#N/A</v>
      </c>
      <c r="AA20" s="138" t="e">
        <f t="shared" si="5"/>
        <v>#N/A</v>
      </c>
      <c r="AB20" s="127" t="e">
        <f t="shared" si="6"/>
        <v>#N/A</v>
      </c>
    </row>
    <row r="21" spans="1:28">
      <c r="A21" s="6">
        <v>17</v>
      </c>
      <c r="B21" s="37"/>
      <c r="C21" s="136"/>
      <c r="D21" s="143"/>
      <c r="E21" s="145"/>
      <c r="F21" s="34"/>
      <c r="G21" s="3">
        <v>17</v>
      </c>
      <c r="H21" s="69"/>
      <c r="I21" s="100">
        <v>18</v>
      </c>
      <c r="J21" s="150"/>
      <c r="K21" s="153"/>
      <c r="L21" s="151"/>
      <c r="M21" s="34"/>
      <c r="N21" s="3">
        <v>17</v>
      </c>
      <c r="O21" s="69"/>
      <c r="P21" s="100">
        <v>18</v>
      </c>
      <c r="Q21" s="150"/>
      <c r="R21" s="153"/>
      <c r="S21" s="151"/>
      <c r="U21" s="138">
        <v>17</v>
      </c>
      <c r="V21" s="37">
        <f t="shared" si="0"/>
        <v>0</v>
      </c>
      <c r="W21" s="136" t="e">
        <f t="shared" si="1"/>
        <v>#N/A</v>
      </c>
      <c r="X21" s="138" t="e">
        <f t="shared" si="2"/>
        <v>#N/A</v>
      </c>
      <c r="Y21" s="138" t="e">
        <f t="shared" si="3"/>
        <v>#N/A</v>
      </c>
      <c r="Z21" s="138" t="e">
        <f t="shared" si="4"/>
        <v>#N/A</v>
      </c>
      <c r="AA21" s="138" t="e">
        <f t="shared" si="5"/>
        <v>#N/A</v>
      </c>
      <c r="AB21" s="127" t="e">
        <f t="shared" si="6"/>
        <v>#N/A</v>
      </c>
    </row>
    <row r="22" spans="1:28">
      <c r="A22" s="6">
        <v>18</v>
      </c>
      <c r="B22" s="37"/>
      <c r="C22" s="136"/>
      <c r="D22" s="143"/>
      <c r="E22" s="145"/>
      <c r="F22" s="34"/>
      <c r="G22" s="3">
        <v>18</v>
      </c>
      <c r="H22" s="69"/>
      <c r="I22" s="100">
        <v>16</v>
      </c>
      <c r="J22" s="150"/>
      <c r="K22" s="153"/>
      <c r="L22" s="151"/>
      <c r="M22" s="34"/>
      <c r="N22" s="3">
        <v>18</v>
      </c>
      <c r="O22" s="69"/>
      <c r="P22" s="100">
        <v>16</v>
      </c>
      <c r="Q22" s="150"/>
      <c r="R22" s="153"/>
      <c r="S22" s="151"/>
      <c r="U22" s="138">
        <v>18</v>
      </c>
      <c r="V22" s="37">
        <f t="shared" si="0"/>
        <v>0</v>
      </c>
      <c r="W22" s="136" t="e">
        <f t="shared" si="1"/>
        <v>#N/A</v>
      </c>
      <c r="X22" s="138" t="e">
        <f t="shared" si="2"/>
        <v>#N/A</v>
      </c>
      <c r="Y22" s="138" t="e">
        <f t="shared" si="3"/>
        <v>#N/A</v>
      </c>
      <c r="Z22" s="138" t="e">
        <f t="shared" si="4"/>
        <v>#N/A</v>
      </c>
      <c r="AA22" s="138" t="e">
        <f t="shared" si="5"/>
        <v>#N/A</v>
      </c>
      <c r="AB22" s="127" t="e">
        <f t="shared" si="6"/>
        <v>#N/A</v>
      </c>
    </row>
    <row r="23" spans="1:28">
      <c r="A23" s="6">
        <v>19</v>
      </c>
      <c r="B23" s="37"/>
      <c r="C23" s="136"/>
      <c r="D23" s="143"/>
      <c r="E23" s="145"/>
      <c r="F23" s="34"/>
      <c r="G23" s="3">
        <v>19</v>
      </c>
      <c r="H23" s="69"/>
      <c r="I23" s="100">
        <v>14</v>
      </c>
      <c r="J23" s="150"/>
      <c r="K23" s="153"/>
      <c r="L23" s="151"/>
      <c r="M23" s="34"/>
      <c r="N23" s="3">
        <v>19</v>
      </c>
      <c r="O23" s="69"/>
      <c r="P23" s="100">
        <v>14</v>
      </c>
      <c r="Q23" s="150"/>
      <c r="R23" s="153"/>
      <c r="S23" s="151"/>
      <c r="U23" s="138">
        <v>19</v>
      </c>
      <c r="V23" s="37">
        <f t="shared" si="0"/>
        <v>0</v>
      </c>
      <c r="W23" s="136" t="e">
        <f t="shared" si="1"/>
        <v>#N/A</v>
      </c>
      <c r="X23" s="138" t="e">
        <f t="shared" si="2"/>
        <v>#N/A</v>
      </c>
      <c r="Y23" s="138" t="e">
        <f t="shared" si="3"/>
        <v>#N/A</v>
      </c>
      <c r="Z23" s="138" t="e">
        <f t="shared" si="4"/>
        <v>#N/A</v>
      </c>
      <c r="AA23" s="138" t="e">
        <f t="shared" si="5"/>
        <v>#N/A</v>
      </c>
      <c r="AB23" s="127" t="e">
        <f t="shared" si="6"/>
        <v>#N/A</v>
      </c>
    </row>
    <row r="24" spans="1:28">
      <c r="A24" s="6">
        <v>20</v>
      </c>
      <c r="B24" s="37"/>
      <c r="C24" s="136"/>
      <c r="D24" s="143"/>
      <c r="E24" s="145"/>
      <c r="F24" s="34"/>
      <c r="G24" s="3">
        <v>20</v>
      </c>
      <c r="H24" s="69"/>
      <c r="I24" s="100">
        <v>12</v>
      </c>
      <c r="J24" s="150"/>
      <c r="K24" s="153"/>
      <c r="L24" s="151"/>
      <c r="M24" s="34"/>
      <c r="N24" s="3">
        <v>20</v>
      </c>
      <c r="O24" s="69"/>
      <c r="P24" s="100">
        <v>12</v>
      </c>
      <c r="Q24" s="150"/>
      <c r="R24" s="153"/>
      <c r="S24" s="151"/>
      <c r="U24" s="138">
        <v>20</v>
      </c>
      <c r="V24" s="37">
        <f t="shared" si="0"/>
        <v>0</v>
      </c>
      <c r="W24" s="136" t="e">
        <f t="shared" si="1"/>
        <v>#N/A</v>
      </c>
      <c r="X24" s="138" t="e">
        <f t="shared" si="2"/>
        <v>#N/A</v>
      </c>
      <c r="Y24" s="138" t="e">
        <f t="shared" si="3"/>
        <v>#N/A</v>
      </c>
      <c r="Z24" s="138" t="e">
        <f t="shared" si="4"/>
        <v>#N/A</v>
      </c>
      <c r="AA24" s="138" t="e">
        <f t="shared" si="5"/>
        <v>#N/A</v>
      </c>
      <c r="AB24" s="127" t="e">
        <f t="shared" si="6"/>
        <v>#N/A</v>
      </c>
    </row>
    <row r="25" spans="1:28">
      <c r="A25" s="6">
        <v>21</v>
      </c>
      <c r="B25" s="37"/>
      <c r="C25" s="136"/>
      <c r="D25" s="143"/>
      <c r="E25" s="145"/>
      <c r="F25" s="34"/>
      <c r="G25" s="3">
        <v>21</v>
      </c>
      <c r="H25" s="69"/>
      <c r="I25" s="100">
        <v>10</v>
      </c>
      <c r="J25" s="150"/>
      <c r="K25" s="153"/>
      <c r="L25" s="151"/>
      <c r="M25" s="34"/>
      <c r="N25" s="3">
        <v>21</v>
      </c>
      <c r="O25" s="69"/>
      <c r="P25" s="100">
        <v>10</v>
      </c>
      <c r="Q25" s="150"/>
      <c r="R25" s="153"/>
      <c r="S25" s="151"/>
      <c r="U25" s="138">
        <v>21</v>
      </c>
      <c r="V25" s="37">
        <f t="shared" si="0"/>
        <v>0</v>
      </c>
      <c r="W25" s="136" t="e">
        <f t="shared" si="1"/>
        <v>#N/A</v>
      </c>
      <c r="X25" s="138" t="e">
        <f t="shared" si="2"/>
        <v>#N/A</v>
      </c>
      <c r="Y25" s="138" t="e">
        <f t="shared" si="3"/>
        <v>#N/A</v>
      </c>
      <c r="Z25" s="138" t="e">
        <f t="shared" si="4"/>
        <v>#N/A</v>
      </c>
      <c r="AA25" s="138" t="e">
        <f t="shared" si="5"/>
        <v>#N/A</v>
      </c>
      <c r="AB25" s="127" t="e">
        <f t="shared" si="6"/>
        <v>#N/A</v>
      </c>
    </row>
    <row r="26" spans="1:28">
      <c r="A26" s="6">
        <v>22</v>
      </c>
      <c r="B26" s="37"/>
      <c r="C26" s="136"/>
      <c r="D26" s="143"/>
      <c r="E26" s="145"/>
      <c r="F26" s="34"/>
      <c r="G26" s="3">
        <v>22</v>
      </c>
      <c r="H26" s="37"/>
      <c r="I26" s="100">
        <v>9</v>
      </c>
      <c r="J26" s="150"/>
      <c r="K26" s="153"/>
      <c r="L26" s="151"/>
      <c r="M26" s="34"/>
      <c r="N26" s="3">
        <v>22</v>
      </c>
      <c r="O26" s="1"/>
      <c r="P26" s="100">
        <v>9</v>
      </c>
      <c r="Q26" s="150"/>
      <c r="R26" s="153"/>
      <c r="S26" s="151"/>
      <c r="U26" s="138">
        <v>22</v>
      </c>
      <c r="V26" s="37">
        <f t="shared" si="0"/>
        <v>0</v>
      </c>
      <c r="W26" s="136" t="e">
        <f t="shared" si="1"/>
        <v>#N/A</v>
      </c>
      <c r="X26" s="138" t="e">
        <f t="shared" si="2"/>
        <v>#N/A</v>
      </c>
      <c r="Y26" s="138" t="e">
        <f t="shared" si="3"/>
        <v>#N/A</v>
      </c>
      <c r="Z26" s="138" t="e">
        <f t="shared" si="4"/>
        <v>#N/A</v>
      </c>
      <c r="AA26" s="138" t="e">
        <f t="shared" si="5"/>
        <v>#N/A</v>
      </c>
      <c r="AB26" s="127" t="e">
        <f t="shared" si="6"/>
        <v>#N/A</v>
      </c>
    </row>
    <row r="27" spans="1:28">
      <c r="A27" s="6">
        <v>23</v>
      </c>
      <c r="B27" s="37"/>
      <c r="C27" s="136"/>
      <c r="D27" s="143"/>
      <c r="E27" s="145"/>
      <c r="F27" s="34"/>
      <c r="G27" s="3">
        <v>23</v>
      </c>
      <c r="H27" s="81"/>
      <c r="I27" s="100">
        <v>8</v>
      </c>
      <c r="J27" s="150"/>
      <c r="K27" s="153"/>
      <c r="L27" s="151"/>
      <c r="M27" s="34"/>
      <c r="N27" s="3">
        <v>23</v>
      </c>
      <c r="O27" s="81"/>
      <c r="P27" s="100">
        <v>8</v>
      </c>
      <c r="Q27" s="150"/>
      <c r="R27" s="153"/>
      <c r="S27" s="151"/>
      <c r="U27" s="138">
        <v>23</v>
      </c>
      <c r="V27" s="37">
        <f t="shared" si="0"/>
        <v>0</v>
      </c>
      <c r="W27" s="136" t="e">
        <f t="shared" si="1"/>
        <v>#N/A</v>
      </c>
      <c r="X27" s="138" t="e">
        <f t="shared" si="2"/>
        <v>#N/A</v>
      </c>
      <c r="Y27" s="138" t="e">
        <f t="shared" si="3"/>
        <v>#N/A</v>
      </c>
      <c r="Z27" s="138" t="e">
        <f t="shared" si="4"/>
        <v>#N/A</v>
      </c>
      <c r="AA27" s="138" t="e">
        <f t="shared" si="5"/>
        <v>#N/A</v>
      </c>
      <c r="AB27" s="127" t="e">
        <f t="shared" si="6"/>
        <v>#N/A</v>
      </c>
    </row>
    <row r="28" spans="1:28">
      <c r="A28" s="3">
        <v>24</v>
      </c>
      <c r="B28" s="116"/>
      <c r="C28" s="136"/>
      <c r="D28" s="117"/>
      <c r="E28" s="145"/>
      <c r="F28" s="34"/>
      <c r="G28" s="3">
        <v>24</v>
      </c>
      <c r="H28" s="81"/>
      <c r="I28" s="100">
        <v>7</v>
      </c>
      <c r="J28" s="150"/>
      <c r="K28" s="153"/>
      <c r="L28" s="41"/>
      <c r="M28" s="34"/>
      <c r="N28" s="3">
        <v>24</v>
      </c>
      <c r="O28" s="81"/>
      <c r="P28" s="100">
        <v>7</v>
      </c>
      <c r="Q28" s="150"/>
      <c r="R28" s="153"/>
      <c r="S28" s="41"/>
      <c r="U28" s="138">
        <v>24</v>
      </c>
      <c r="V28" s="37">
        <f t="shared" si="0"/>
        <v>0</v>
      </c>
      <c r="W28" s="136" t="e">
        <f t="shared" si="1"/>
        <v>#N/A</v>
      </c>
      <c r="X28" s="138" t="e">
        <f t="shared" si="2"/>
        <v>#N/A</v>
      </c>
      <c r="Y28" s="138" t="e">
        <f t="shared" si="3"/>
        <v>#N/A</v>
      </c>
      <c r="Z28" s="138" t="e">
        <f t="shared" si="4"/>
        <v>#N/A</v>
      </c>
      <c r="AA28" s="138" t="e">
        <f t="shared" si="5"/>
        <v>#N/A</v>
      </c>
      <c r="AB28" s="127" t="e">
        <f t="shared" si="6"/>
        <v>#N/A</v>
      </c>
    </row>
    <row r="29" spans="1:28">
      <c r="A29" s="3">
        <v>25</v>
      </c>
      <c r="B29" s="119"/>
      <c r="C29" s="136"/>
      <c r="D29" s="146"/>
      <c r="E29" s="145"/>
      <c r="F29" s="34"/>
      <c r="G29" s="3">
        <v>25</v>
      </c>
      <c r="H29" s="81"/>
      <c r="I29" s="100">
        <v>6</v>
      </c>
      <c r="J29" s="150"/>
      <c r="K29" s="153"/>
      <c r="L29" s="41"/>
      <c r="M29" s="34"/>
      <c r="N29" s="3">
        <v>25</v>
      </c>
      <c r="O29" s="81"/>
      <c r="P29" s="100">
        <v>6</v>
      </c>
      <c r="Q29" s="150"/>
      <c r="R29" s="153"/>
      <c r="S29" s="41"/>
      <c r="U29" s="138">
        <v>25</v>
      </c>
      <c r="V29" s="37">
        <f t="shared" si="0"/>
        <v>0</v>
      </c>
      <c r="W29" s="136" t="e">
        <f t="shared" si="1"/>
        <v>#N/A</v>
      </c>
      <c r="X29" s="138" t="e">
        <f t="shared" si="2"/>
        <v>#N/A</v>
      </c>
      <c r="Y29" s="138" t="e">
        <f t="shared" si="3"/>
        <v>#N/A</v>
      </c>
      <c r="Z29" s="138" t="e">
        <f t="shared" si="4"/>
        <v>#N/A</v>
      </c>
      <c r="AA29" s="138" t="e">
        <f t="shared" si="5"/>
        <v>#N/A</v>
      </c>
      <c r="AB29" s="127" t="e">
        <f t="shared" si="6"/>
        <v>#N/A</v>
      </c>
    </row>
    <row r="30" spans="1:28">
      <c r="A30" s="3">
        <v>26</v>
      </c>
      <c r="B30" s="121"/>
      <c r="C30" s="136"/>
      <c r="D30" s="147"/>
      <c r="E30" s="145"/>
      <c r="F30" s="34"/>
      <c r="G30" s="3">
        <v>26</v>
      </c>
      <c r="H30" s="81"/>
      <c r="I30" s="100">
        <v>5</v>
      </c>
      <c r="J30" s="150"/>
      <c r="K30" s="153"/>
      <c r="L30" s="41"/>
      <c r="M30" s="34"/>
      <c r="N30" s="3">
        <v>26</v>
      </c>
      <c r="O30" s="81"/>
      <c r="P30" s="100">
        <v>5</v>
      </c>
      <c r="Q30" s="150"/>
      <c r="R30" s="153"/>
      <c r="S30" s="41"/>
      <c r="U30" s="138">
        <v>26</v>
      </c>
      <c r="V30" s="37">
        <f t="shared" si="0"/>
        <v>0</v>
      </c>
      <c r="W30" s="136" t="e">
        <f t="shared" si="1"/>
        <v>#N/A</v>
      </c>
      <c r="X30" s="138" t="e">
        <f t="shared" si="2"/>
        <v>#N/A</v>
      </c>
      <c r="Y30" s="138" t="e">
        <f t="shared" si="3"/>
        <v>#N/A</v>
      </c>
      <c r="Z30" s="138" t="e">
        <f t="shared" si="4"/>
        <v>#N/A</v>
      </c>
      <c r="AA30" s="138" t="e">
        <f t="shared" si="5"/>
        <v>#N/A</v>
      </c>
      <c r="AB30" s="127" t="e">
        <f t="shared" si="6"/>
        <v>#N/A</v>
      </c>
    </row>
    <row r="31" spans="1:28">
      <c r="A31" s="3">
        <v>27</v>
      </c>
      <c r="B31" s="119"/>
      <c r="C31" s="136"/>
      <c r="D31" s="146"/>
      <c r="E31" s="145"/>
      <c r="F31" s="34"/>
      <c r="G31" s="3">
        <v>27</v>
      </c>
      <c r="H31" s="81"/>
      <c r="I31" s="100">
        <v>4</v>
      </c>
      <c r="J31" s="150"/>
      <c r="K31" s="153"/>
      <c r="L31" s="41"/>
      <c r="M31" s="34"/>
      <c r="N31" s="3">
        <v>27</v>
      </c>
      <c r="O31" s="81"/>
      <c r="P31" s="100">
        <v>4</v>
      </c>
      <c r="Q31" s="150"/>
      <c r="R31" s="153"/>
      <c r="S31" s="41"/>
      <c r="U31" s="138">
        <v>27</v>
      </c>
      <c r="V31" s="37">
        <f t="shared" si="0"/>
        <v>0</v>
      </c>
      <c r="W31" s="136" t="e">
        <f t="shared" si="1"/>
        <v>#N/A</v>
      </c>
      <c r="X31" s="138" t="e">
        <f t="shared" si="2"/>
        <v>#N/A</v>
      </c>
      <c r="Y31" s="138" t="e">
        <f t="shared" si="3"/>
        <v>#N/A</v>
      </c>
      <c r="Z31" s="138" t="e">
        <f t="shared" si="4"/>
        <v>#N/A</v>
      </c>
      <c r="AA31" s="138" t="e">
        <f t="shared" si="5"/>
        <v>#N/A</v>
      </c>
      <c r="AB31" s="127" t="e">
        <f t="shared" si="6"/>
        <v>#N/A</v>
      </c>
    </row>
    <row r="32" spans="1:28">
      <c r="A32" s="3">
        <v>28</v>
      </c>
      <c r="B32" s="119"/>
      <c r="C32" s="136"/>
      <c r="D32" s="146"/>
      <c r="E32" s="145"/>
      <c r="F32" s="34"/>
      <c r="G32" s="3">
        <v>28</v>
      </c>
      <c r="H32" s="81"/>
      <c r="I32" s="100">
        <v>3</v>
      </c>
      <c r="J32" s="150"/>
      <c r="K32" s="153"/>
      <c r="L32" s="41"/>
      <c r="M32" s="34"/>
      <c r="N32" s="3">
        <v>28</v>
      </c>
      <c r="O32" s="81"/>
      <c r="P32" s="100">
        <v>3</v>
      </c>
      <c r="Q32" s="150"/>
      <c r="R32" s="153"/>
      <c r="S32" s="41"/>
      <c r="U32" s="138">
        <v>28</v>
      </c>
      <c r="V32" s="37">
        <f t="shared" si="0"/>
        <v>0</v>
      </c>
      <c r="W32" s="136" t="e">
        <f t="shared" si="1"/>
        <v>#N/A</v>
      </c>
      <c r="X32" s="138" t="e">
        <f t="shared" si="2"/>
        <v>#N/A</v>
      </c>
      <c r="Y32" s="138" t="e">
        <f t="shared" si="3"/>
        <v>#N/A</v>
      </c>
      <c r="Z32" s="138" t="e">
        <f t="shared" si="4"/>
        <v>#N/A</v>
      </c>
      <c r="AA32" s="138" t="e">
        <f t="shared" si="5"/>
        <v>#N/A</v>
      </c>
      <c r="AB32" s="127" t="e">
        <f t="shared" si="6"/>
        <v>#N/A</v>
      </c>
    </row>
    <row r="33" spans="1:28">
      <c r="A33" s="3">
        <v>29</v>
      </c>
      <c r="B33" s="119"/>
      <c r="C33" s="136"/>
      <c r="D33" s="146"/>
      <c r="E33" s="145"/>
      <c r="F33" s="34"/>
      <c r="G33" s="3">
        <v>29</v>
      </c>
      <c r="H33" s="128"/>
      <c r="I33" s="100">
        <v>2</v>
      </c>
      <c r="J33" s="150"/>
      <c r="K33" s="153"/>
      <c r="L33" s="41"/>
      <c r="M33" s="34"/>
      <c r="N33" s="3">
        <v>29</v>
      </c>
      <c r="O33" s="128"/>
      <c r="P33" s="100">
        <v>2</v>
      </c>
      <c r="Q33" s="150"/>
      <c r="R33" s="153"/>
      <c r="S33" s="41"/>
      <c r="U33" s="138">
        <v>29</v>
      </c>
      <c r="V33" s="37">
        <f t="shared" si="0"/>
        <v>0</v>
      </c>
      <c r="W33" s="136" t="e">
        <f t="shared" si="1"/>
        <v>#N/A</v>
      </c>
      <c r="X33" s="138" t="e">
        <f t="shared" si="2"/>
        <v>#N/A</v>
      </c>
      <c r="Y33" s="138" t="e">
        <f t="shared" si="3"/>
        <v>#N/A</v>
      </c>
      <c r="Z33" s="138" t="e">
        <f t="shared" si="4"/>
        <v>#N/A</v>
      </c>
      <c r="AA33" s="138" t="e">
        <f t="shared" si="5"/>
        <v>#N/A</v>
      </c>
      <c r="AB33" s="127" t="e">
        <f t="shared" si="6"/>
        <v>#N/A</v>
      </c>
    </row>
    <row r="34" spans="1:28" ht="14" thickBot="1">
      <c r="A34" s="4">
        <v>30</v>
      </c>
      <c r="B34" s="123"/>
      <c r="C34" s="124"/>
      <c r="D34" s="124"/>
      <c r="E34" s="148"/>
      <c r="F34" s="36"/>
      <c r="G34" s="4">
        <v>30</v>
      </c>
      <c r="H34" s="129"/>
      <c r="I34" s="130">
        <v>1</v>
      </c>
      <c r="J34" s="154"/>
      <c r="K34" s="46"/>
      <c r="L34" s="42"/>
      <c r="M34" s="36"/>
      <c r="N34" s="4">
        <v>30</v>
      </c>
      <c r="O34" s="129"/>
      <c r="P34" s="130">
        <v>1</v>
      </c>
      <c r="Q34" s="154"/>
      <c r="R34" s="46"/>
      <c r="S34" s="42"/>
      <c r="U34" s="138">
        <v>30</v>
      </c>
      <c r="V34" s="37">
        <f t="shared" si="0"/>
        <v>0</v>
      </c>
      <c r="W34" s="136" t="e">
        <f t="shared" si="1"/>
        <v>#N/A</v>
      </c>
      <c r="X34" s="138" t="e">
        <f t="shared" si="2"/>
        <v>#N/A</v>
      </c>
      <c r="Y34" s="138" t="e">
        <f t="shared" si="3"/>
        <v>#N/A</v>
      </c>
      <c r="Z34" s="138" t="e">
        <f t="shared" si="4"/>
        <v>#N/A</v>
      </c>
      <c r="AA34" s="138" t="e">
        <f t="shared" si="5"/>
        <v>#N/A</v>
      </c>
      <c r="AB34" s="127" t="e">
        <f t="shared" si="6"/>
        <v>#N/A</v>
      </c>
    </row>
    <row r="35" spans="1:28">
      <c r="A35" s="259" t="s">
        <v>96</v>
      </c>
      <c r="B35" s="259"/>
      <c r="C35" s="259"/>
      <c r="D35" s="259"/>
      <c r="E35" s="259"/>
      <c r="F35" s="259"/>
      <c r="G35" s="259" t="s">
        <v>96</v>
      </c>
      <c r="H35" s="259"/>
      <c r="I35" s="259"/>
      <c r="J35" s="259"/>
      <c r="K35" s="259"/>
      <c r="L35" s="259"/>
      <c r="N35" s="259" t="s">
        <v>96</v>
      </c>
      <c r="O35" s="259"/>
      <c r="P35" s="259"/>
      <c r="Q35" s="259"/>
      <c r="R35" s="259"/>
      <c r="S35" s="259"/>
    </row>
    <row r="36" spans="1:28" ht="14" thickBot="1">
      <c r="A36" s="260"/>
      <c r="B36" s="260"/>
      <c r="C36" s="260"/>
      <c r="D36" s="260"/>
      <c r="E36" s="260"/>
      <c r="F36" s="260"/>
      <c r="G36" s="260"/>
      <c r="H36" s="260"/>
      <c r="I36" s="260"/>
      <c r="J36" s="260"/>
      <c r="K36" s="260"/>
      <c r="L36" s="260"/>
      <c r="M36" s="260"/>
      <c r="N36" s="260"/>
      <c r="O36" s="260"/>
      <c r="P36" s="260"/>
      <c r="Q36" s="260"/>
      <c r="R36" s="260"/>
      <c r="S36" s="260"/>
    </row>
    <row r="37" spans="1:28" ht="25" customHeight="1" thickBot="1">
      <c r="A37" s="249" t="s">
        <v>97</v>
      </c>
      <c r="B37" s="250"/>
      <c r="C37" s="250"/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250"/>
      <c r="P37" s="250"/>
      <c r="Q37" s="250"/>
      <c r="R37" s="250"/>
      <c r="S37" s="251"/>
    </row>
    <row r="38" spans="1:28" ht="14" thickBot="1">
      <c r="A38" s="252" t="s">
        <v>99</v>
      </c>
      <c r="B38" s="253"/>
      <c r="C38" s="254"/>
      <c r="D38" s="254"/>
      <c r="E38" s="255"/>
      <c r="F38" s="34"/>
      <c r="G38" s="256" t="s">
        <v>11</v>
      </c>
      <c r="H38" s="257"/>
      <c r="I38" s="257"/>
      <c r="J38" s="257"/>
      <c r="K38" s="257"/>
      <c r="L38" s="258"/>
      <c r="M38" s="34"/>
      <c r="N38" s="256" t="s">
        <v>12</v>
      </c>
      <c r="O38" s="257"/>
      <c r="P38" s="257"/>
      <c r="Q38" s="257"/>
      <c r="R38" s="257"/>
      <c r="S38" s="258"/>
    </row>
    <row r="39" spans="1:28" ht="28">
      <c r="A39" s="5" t="s">
        <v>46</v>
      </c>
      <c r="B39" s="33" t="s">
        <v>45</v>
      </c>
      <c r="C39" s="78" t="s">
        <v>47</v>
      </c>
      <c r="D39" s="47" t="s">
        <v>4</v>
      </c>
      <c r="E39" s="10" t="s">
        <v>77</v>
      </c>
      <c r="F39" s="34"/>
      <c r="G39" s="9" t="s">
        <v>46</v>
      </c>
      <c r="H39" s="77" t="s">
        <v>45</v>
      </c>
      <c r="I39" s="78" t="s">
        <v>14</v>
      </c>
      <c r="J39" s="78" t="s">
        <v>47</v>
      </c>
      <c r="K39" s="47" t="s">
        <v>4</v>
      </c>
      <c r="L39" s="10" t="s">
        <v>77</v>
      </c>
      <c r="M39" s="34"/>
      <c r="N39" s="9" t="s">
        <v>46</v>
      </c>
      <c r="O39" s="77" t="s">
        <v>45</v>
      </c>
      <c r="P39" s="78" t="s">
        <v>14</v>
      </c>
      <c r="Q39" s="78" t="s">
        <v>47</v>
      </c>
      <c r="R39" s="47" t="s">
        <v>4</v>
      </c>
      <c r="S39" s="10" t="s">
        <v>77</v>
      </c>
      <c r="U39" s="78" t="s">
        <v>46</v>
      </c>
      <c r="V39" s="77" t="s">
        <v>45</v>
      </c>
      <c r="W39" s="78" t="s">
        <v>280</v>
      </c>
      <c r="X39" s="78" t="s">
        <v>11</v>
      </c>
      <c r="Y39" s="78" t="s">
        <v>279</v>
      </c>
      <c r="Z39" s="78" t="s">
        <v>12</v>
      </c>
      <c r="AA39" s="78" t="s">
        <v>279</v>
      </c>
      <c r="AB39" s="78" t="s">
        <v>14</v>
      </c>
    </row>
    <row r="40" spans="1:28" ht="14">
      <c r="A40" s="7">
        <v>1</v>
      </c>
      <c r="B40" s="37" t="s">
        <v>151</v>
      </c>
      <c r="C40" s="136">
        <v>6.978472222222221E-4</v>
      </c>
      <c r="D40" s="143"/>
      <c r="E40" s="141">
        <v>3</v>
      </c>
      <c r="F40" s="34"/>
      <c r="G40" s="3">
        <v>1</v>
      </c>
      <c r="H40" s="2" t="s">
        <v>151</v>
      </c>
      <c r="I40" s="127">
        <v>75</v>
      </c>
      <c r="J40" s="152" t="s">
        <v>288</v>
      </c>
      <c r="K40" s="149"/>
      <c r="L40" s="141">
        <v>3</v>
      </c>
      <c r="M40" s="34"/>
      <c r="N40" s="3">
        <v>1</v>
      </c>
      <c r="O40" s="37" t="s">
        <v>151</v>
      </c>
      <c r="P40" s="127">
        <v>75</v>
      </c>
      <c r="Q40" s="152" t="s">
        <v>318</v>
      </c>
      <c r="R40" s="149"/>
      <c r="S40" s="141">
        <v>3</v>
      </c>
      <c r="U40" s="138">
        <v>1</v>
      </c>
      <c r="V40" s="37" t="s">
        <v>151</v>
      </c>
      <c r="W40" s="136">
        <v>6.978472222222221E-4</v>
      </c>
      <c r="X40" s="138">
        <v>1</v>
      </c>
      <c r="Y40" s="138" t="s">
        <v>288</v>
      </c>
      <c r="Z40" s="138">
        <v>1</v>
      </c>
      <c r="AA40" s="138" t="s">
        <v>318</v>
      </c>
      <c r="AB40" s="127">
        <v>159</v>
      </c>
    </row>
    <row r="41" spans="1:28" ht="14">
      <c r="A41" s="7">
        <v>2</v>
      </c>
      <c r="B41" s="37" t="s">
        <v>154</v>
      </c>
      <c r="C41" s="136">
        <v>7.1143518518518517E-4</v>
      </c>
      <c r="D41" s="143"/>
      <c r="E41" s="145"/>
      <c r="F41" s="34"/>
      <c r="G41" s="3">
        <v>2</v>
      </c>
      <c r="H41" s="37" t="s">
        <v>281</v>
      </c>
      <c r="I41" s="100">
        <v>67</v>
      </c>
      <c r="J41" s="152" t="s">
        <v>298</v>
      </c>
      <c r="K41" s="149"/>
      <c r="L41" s="151"/>
      <c r="M41" s="34"/>
      <c r="N41" s="3">
        <v>2</v>
      </c>
      <c r="O41" s="37" t="s">
        <v>154</v>
      </c>
      <c r="P41" s="100">
        <v>67</v>
      </c>
      <c r="Q41" s="152" t="s">
        <v>320</v>
      </c>
      <c r="R41" s="149"/>
      <c r="S41" s="151"/>
      <c r="U41" s="138">
        <v>2</v>
      </c>
      <c r="V41" s="37" t="s">
        <v>281</v>
      </c>
      <c r="W41" s="136">
        <v>7.2752314814814815E-4</v>
      </c>
      <c r="X41" s="138">
        <v>2</v>
      </c>
      <c r="Y41" s="138" t="s">
        <v>298</v>
      </c>
      <c r="Z41" s="138">
        <v>3</v>
      </c>
      <c r="AA41" s="138" t="s">
        <v>321</v>
      </c>
      <c r="AB41" s="127">
        <v>127</v>
      </c>
    </row>
    <row r="42" spans="1:28" ht="14">
      <c r="A42" s="7">
        <v>3</v>
      </c>
      <c r="B42" s="37" t="s">
        <v>281</v>
      </c>
      <c r="C42" s="136">
        <v>7.2752314814814815E-4</v>
      </c>
      <c r="D42" s="143"/>
      <c r="E42" s="145"/>
      <c r="F42" s="34"/>
      <c r="G42" s="3">
        <v>3</v>
      </c>
      <c r="H42" s="37" t="s">
        <v>155</v>
      </c>
      <c r="I42" s="100">
        <v>60</v>
      </c>
      <c r="J42" s="152" t="s">
        <v>301</v>
      </c>
      <c r="K42" s="149"/>
      <c r="L42" s="151"/>
      <c r="M42" s="34"/>
      <c r="N42" s="3">
        <v>3</v>
      </c>
      <c r="O42" s="1" t="s">
        <v>281</v>
      </c>
      <c r="P42" s="100">
        <v>60</v>
      </c>
      <c r="Q42" s="152" t="s">
        <v>321</v>
      </c>
      <c r="R42" s="149"/>
      <c r="S42" s="151"/>
      <c r="U42" s="138">
        <v>3</v>
      </c>
      <c r="V42" s="37" t="s">
        <v>155</v>
      </c>
      <c r="W42" s="136">
        <v>7.3395833333333332E-4</v>
      </c>
      <c r="X42" s="138">
        <v>3</v>
      </c>
      <c r="Y42" s="138" t="s">
        <v>301</v>
      </c>
      <c r="Z42" s="138">
        <v>4</v>
      </c>
      <c r="AA42" s="138" t="s">
        <v>324</v>
      </c>
      <c r="AB42" s="127">
        <v>114</v>
      </c>
    </row>
    <row r="43" spans="1:28" ht="14">
      <c r="A43" s="7">
        <v>4</v>
      </c>
      <c r="B43" s="37" t="s">
        <v>155</v>
      </c>
      <c r="C43" s="136">
        <v>7.3395833333333332E-4</v>
      </c>
      <c r="D43" s="143"/>
      <c r="E43" s="145"/>
      <c r="F43" s="34"/>
      <c r="G43" s="3">
        <v>4</v>
      </c>
      <c r="H43" s="69" t="s">
        <v>282</v>
      </c>
      <c r="I43" s="100">
        <v>54</v>
      </c>
      <c r="J43" s="150" t="s">
        <v>302</v>
      </c>
      <c r="K43" s="149"/>
      <c r="L43" s="151"/>
      <c r="M43" s="34"/>
      <c r="N43" s="3">
        <v>4</v>
      </c>
      <c r="O43" s="81" t="s">
        <v>155</v>
      </c>
      <c r="P43" s="100">
        <v>54</v>
      </c>
      <c r="Q43" s="152" t="s">
        <v>324</v>
      </c>
      <c r="R43" s="149"/>
      <c r="S43" s="151"/>
      <c r="U43" s="138">
        <v>4</v>
      </c>
      <c r="V43" s="37" t="s">
        <v>154</v>
      </c>
      <c r="W43" s="136">
        <v>7.1143518518518517E-4</v>
      </c>
      <c r="X43" s="138">
        <v>6</v>
      </c>
      <c r="Y43" s="138" t="s">
        <v>310</v>
      </c>
      <c r="Z43" s="138">
        <v>2</v>
      </c>
      <c r="AA43" s="138" t="s">
        <v>320</v>
      </c>
      <c r="AB43" s="127">
        <v>112</v>
      </c>
    </row>
    <row r="44" spans="1:28" ht="14">
      <c r="A44" s="7">
        <v>5</v>
      </c>
      <c r="B44" s="37" t="s">
        <v>282</v>
      </c>
      <c r="C44" s="136">
        <v>7.4457175925925917E-4</v>
      </c>
      <c r="D44" s="143"/>
      <c r="E44" s="145"/>
      <c r="F44" s="34"/>
      <c r="G44" s="3">
        <v>5</v>
      </c>
      <c r="H44" s="69" t="s">
        <v>283</v>
      </c>
      <c r="I44" s="100">
        <v>49</v>
      </c>
      <c r="J44" s="150" t="s">
        <v>303</v>
      </c>
      <c r="K44" s="149"/>
      <c r="L44" s="151"/>
      <c r="M44" s="34"/>
      <c r="N44" s="3">
        <v>5</v>
      </c>
      <c r="O44" s="69" t="s">
        <v>283</v>
      </c>
      <c r="P44" s="100">
        <v>49</v>
      </c>
      <c r="Q44" s="150" t="s">
        <v>326</v>
      </c>
      <c r="R44" s="149"/>
      <c r="S44" s="151"/>
      <c r="U44" s="138">
        <v>5</v>
      </c>
      <c r="V44" s="37" t="s">
        <v>282</v>
      </c>
      <c r="W44" s="136">
        <v>7.4457175925925917E-4</v>
      </c>
      <c r="X44" s="138">
        <v>4</v>
      </c>
      <c r="Y44" s="138" t="s">
        <v>302</v>
      </c>
      <c r="Z44" s="138">
        <v>6</v>
      </c>
      <c r="AA44" s="138" t="s">
        <v>328</v>
      </c>
      <c r="AB44" s="127">
        <v>99</v>
      </c>
    </row>
    <row r="45" spans="1:28" ht="14">
      <c r="A45" s="7">
        <v>6</v>
      </c>
      <c r="B45" s="37" t="s">
        <v>283</v>
      </c>
      <c r="C45" s="136">
        <v>7.8282407407407413E-4</v>
      </c>
      <c r="D45" s="143"/>
      <c r="E45" s="145"/>
      <c r="F45" s="34"/>
      <c r="G45" s="3">
        <v>6</v>
      </c>
      <c r="H45" s="81" t="s">
        <v>154</v>
      </c>
      <c r="I45" s="100">
        <v>45</v>
      </c>
      <c r="J45" s="150" t="s">
        <v>310</v>
      </c>
      <c r="K45" s="149"/>
      <c r="L45" s="151"/>
      <c r="M45" s="34"/>
      <c r="N45" s="3">
        <v>6</v>
      </c>
      <c r="O45" s="69" t="s">
        <v>282</v>
      </c>
      <c r="P45" s="100">
        <v>45</v>
      </c>
      <c r="Q45" s="150" t="s">
        <v>328</v>
      </c>
      <c r="R45" s="149"/>
      <c r="S45" s="151"/>
      <c r="U45" s="138">
        <v>6</v>
      </c>
      <c r="V45" s="37" t="s">
        <v>283</v>
      </c>
      <c r="W45" s="136">
        <v>7.8282407407407413E-4</v>
      </c>
      <c r="X45" s="138">
        <v>5</v>
      </c>
      <c r="Y45" s="138" t="s">
        <v>303</v>
      </c>
      <c r="Z45" s="138">
        <v>5</v>
      </c>
      <c r="AA45" s="138" t="s">
        <v>326</v>
      </c>
      <c r="AB45" s="127">
        <v>98</v>
      </c>
    </row>
    <row r="46" spans="1:28">
      <c r="A46" s="7">
        <v>7</v>
      </c>
      <c r="B46" s="37"/>
      <c r="C46" s="136"/>
      <c r="D46" s="143"/>
      <c r="E46" s="145"/>
      <c r="F46" s="34"/>
      <c r="G46" s="3">
        <v>7</v>
      </c>
      <c r="H46" s="37"/>
      <c r="I46" s="100">
        <v>42</v>
      </c>
      <c r="J46" s="152"/>
      <c r="K46" s="149"/>
      <c r="L46" s="151"/>
      <c r="M46" s="34"/>
      <c r="N46" s="3">
        <v>7</v>
      </c>
      <c r="O46" s="37"/>
      <c r="P46" s="100">
        <v>42</v>
      </c>
      <c r="Q46" s="152"/>
      <c r="R46" s="149"/>
      <c r="S46" s="151"/>
      <c r="U46" s="138">
        <v>7</v>
      </c>
      <c r="V46" s="37">
        <f t="shared" ref="V46:V69" si="7">B46</f>
        <v>0</v>
      </c>
      <c r="W46" s="136" t="e">
        <f t="shared" ref="W46:W69" si="8">VLOOKUP(V46,B:C,2,FALSE)</f>
        <v>#N/A</v>
      </c>
      <c r="X46" s="138" t="e">
        <f t="shared" ref="X46:X69" si="9">VLOOKUP(V46,H:I,2,FALSE)</f>
        <v>#N/A</v>
      </c>
      <c r="Y46" s="138" t="e">
        <f t="shared" ref="Y46:Y69" si="10">VLOOKUP(V46,H:J,3,FALSE)</f>
        <v>#N/A</v>
      </c>
      <c r="Z46" s="138" t="e">
        <f t="shared" ref="Z46:Z69" si="11">VLOOKUP(V46,O:P,2,FALSE)</f>
        <v>#N/A</v>
      </c>
      <c r="AA46" s="138" t="e">
        <f t="shared" ref="AA46:AA69" si="12">VLOOKUP(V46,O:Q,3,FALSE)</f>
        <v>#N/A</v>
      </c>
      <c r="AB46" s="127" t="e">
        <f t="shared" ref="AB46:AB69" si="13">X46+Z46</f>
        <v>#N/A</v>
      </c>
    </row>
    <row r="47" spans="1:28">
      <c r="A47" s="7">
        <v>8</v>
      </c>
      <c r="B47" s="37"/>
      <c r="C47" s="136"/>
      <c r="D47" s="143"/>
      <c r="E47" s="145"/>
      <c r="F47" s="34"/>
      <c r="G47" s="3">
        <v>8</v>
      </c>
      <c r="H47" s="37"/>
      <c r="I47" s="100">
        <v>39</v>
      </c>
      <c r="J47" s="152"/>
      <c r="K47" s="149"/>
      <c r="L47" s="151"/>
      <c r="M47" s="34"/>
      <c r="N47" s="3">
        <v>8</v>
      </c>
      <c r="O47" s="37"/>
      <c r="P47" s="100">
        <v>39</v>
      </c>
      <c r="Q47" s="152"/>
      <c r="R47" s="149"/>
      <c r="S47" s="151"/>
      <c r="U47" s="138">
        <v>8</v>
      </c>
      <c r="V47" s="37">
        <f t="shared" si="7"/>
        <v>0</v>
      </c>
      <c r="W47" s="136" t="e">
        <f t="shared" si="8"/>
        <v>#N/A</v>
      </c>
      <c r="X47" s="138" t="e">
        <f t="shared" si="9"/>
        <v>#N/A</v>
      </c>
      <c r="Y47" s="138" t="e">
        <f t="shared" si="10"/>
        <v>#N/A</v>
      </c>
      <c r="Z47" s="138" t="e">
        <f t="shared" si="11"/>
        <v>#N/A</v>
      </c>
      <c r="AA47" s="138" t="e">
        <f t="shared" si="12"/>
        <v>#N/A</v>
      </c>
      <c r="AB47" s="127" t="e">
        <f t="shared" si="13"/>
        <v>#N/A</v>
      </c>
    </row>
    <row r="48" spans="1:28">
      <c r="A48" s="7">
        <v>9</v>
      </c>
      <c r="B48" s="37"/>
      <c r="C48" s="136"/>
      <c r="D48" s="143"/>
      <c r="E48" s="145"/>
      <c r="F48" s="34"/>
      <c r="G48" s="3">
        <v>9</v>
      </c>
      <c r="H48" s="1"/>
      <c r="I48" s="100">
        <v>36</v>
      </c>
      <c r="J48" s="152"/>
      <c r="K48" s="149"/>
      <c r="L48" s="151"/>
      <c r="M48" s="34"/>
      <c r="N48" s="3">
        <v>9</v>
      </c>
      <c r="O48" s="37"/>
      <c r="P48" s="100">
        <v>36</v>
      </c>
      <c r="Q48" s="152"/>
      <c r="R48" s="149"/>
      <c r="S48" s="151"/>
      <c r="U48" s="138">
        <v>9</v>
      </c>
      <c r="V48" s="37">
        <f t="shared" si="7"/>
        <v>0</v>
      </c>
      <c r="W48" s="136" t="e">
        <f t="shared" si="8"/>
        <v>#N/A</v>
      </c>
      <c r="X48" s="138" t="e">
        <f t="shared" si="9"/>
        <v>#N/A</v>
      </c>
      <c r="Y48" s="138" t="e">
        <f t="shared" si="10"/>
        <v>#N/A</v>
      </c>
      <c r="Z48" s="138" t="e">
        <f t="shared" si="11"/>
        <v>#N/A</v>
      </c>
      <c r="AA48" s="138" t="e">
        <f t="shared" si="12"/>
        <v>#N/A</v>
      </c>
      <c r="AB48" s="127" t="e">
        <f t="shared" si="13"/>
        <v>#N/A</v>
      </c>
    </row>
    <row r="49" spans="1:28">
      <c r="A49" s="7">
        <v>10</v>
      </c>
      <c r="B49" s="37"/>
      <c r="C49" s="136"/>
      <c r="D49" s="143"/>
      <c r="E49" s="145"/>
      <c r="F49" s="34"/>
      <c r="G49" s="3">
        <v>10</v>
      </c>
      <c r="H49" s="103"/>
      <c r="I49" s="100">
        <v>33</v>
      </c>
      <c r="J49" s="152"/>
      <c r="K49" s="149"/>
      <c r="L49" s="151"/>
      <c r="M49" s="34"/>
      <c r="N49" s="3">
        <v>10</v>
      </c>
      <c r="O49" s="37"/>
      <c r="P49" s="100">
        <v>33</v>
      </c>
      <c r="Q49" s="152"/>
      <c r="R49" s="149"/>
      <c r="S49" s="151"/>
      <c r="U49" s="138">
        <v>10</v>
      </c>
      <c r="V49" s="37">
        <f t="shared" si="7"/>
        <v>0</v>
      </c>
      <c r="W49" s="136" t="e">
        <f t="shared" si="8"/>
        <v>#N/A</v>
      </c>
      <c r="X49" s="138" t="e">
        <f t="shared" si="9"/>
        <v>#N/A</v>
      </c>
      <c r="Y49" s="138" t="e">
        <f t="shared" si="10"/>
        <v>#N/A</v>
      </c>
      <c r="Z49" s="138" t="e">
        <f t="shared" si="11"/>
        <v>#N/A</v>
      </c>
      <c r="AA49" s="138" t="e">
        <f t="shared" si="12"/>
        <v>#N/A</v>
      </c>
      <c r="AB49" s="127" t="e">
        <f t="shared" si="13"/>
        <v>#N/A</v>
      </c>
    </row>
    <row r="50" spans="1:28">
      <c r="A50" s="6">
        <v>11</v>
      </c>
      <c r="B50" s="81"/>
      <c r="C50" s="136"/>
      <c r="D50" s="143"/>
      <c r="E50" s="145"/>
      <c r="F50" s="34"/>
      <c r="G50" s="3">
        <v>11</v>
      </c>
      <c r="H50" s="37"/>
      <c r="I50" s="100">
        <v>30</v>
      </c>
      <c r="J50" s="152"/>
      <c r="K50" s="149"/>
      <c r="L50" s="151"/>
      <c r="M50" s="34"/>
      <c r="N50" s="3">
        <v>11</v>
      </c>
      <c r="O50" s="1"/>
      <c r="P50" s="100">
        <v>30</v>
      </c>
      <c r="Q50" s="152"/>
      <c r="R50" s="149"/>
      <c r="S50" s="151"/>
      <c r="U50" s="138">
        <v>11</v>
      </c>
      <c r="V50" s="37">
        <f t="shared" si="7"/>
        <v>0</v>
      </c>
      <c r="W50" s="136" t="e">
        <f t="shared" si="8"/>
        <v>#N/A</v>
      </c>
      <c r="X50" s="138" t="e">
        <f t="shared" si="9"/>
        <v>#N/A</v>
      </c>
      <c r="Y50" s="138" t="e">
        <f t="shared" si="10"/>
        <v>#N/A</v>
      </c>
      <c r="Z50" s="138" t="e">
        <f t="shared" si="11"/>
        <v>#N/A</v>
      </c>
      <c r="AA50" s="138" t="e">
        <f t="shared" si="12"/>
        <v>#N/A</v>
      </c>
      <c r="AB50" s="127" t="e">
        <f t="shared" si="13"/>
        <v>#N/A</v>
      </c>
    </row>
    <row r="51" spans="1:28">
      <c r="A51" s="6">
        <v>12</v>
      </c>
      <c r="B51" s="37"/>
      <c r="C51" s="136"/>
      <c r="D51" s="143"/>
      <c r="E51" s="145"/>
      <c r="F51" s="34"/>
      <c r="G51" s="3">
        <v>12</v>
      </c>
      <c r="H51" s="81"/>
      <c r="I51" s="100">
        <v>28</v>
      </c>
      <c r="J51" s="152"/>
      <c r="K51" s="149"/>
      <c r="L51" s="151"/>
      <c r="M51" s="34"/>
      <c r="N51" s="3">
        <v>12</v>
      </c>
      <c r="O51" s="103"/>
      <c r="P51" s="100">
        <v>28</v>
      </c>
      <c r="Q51" s="152"/>
      <c r="R51" s="149"/>
      <c r="S51" s="151"/>
      <c r="U51" s="138">
        <v>12</v>
      </c>
      <c r="V51" s="37">
        <f t="shared" si="7"/>
        <v>0</v>
      </c>
      <c r="W51" s="136" t="e">
        <f t="shared" si="8"/>
        <v>#N/A</v>
      </c>
      <c r="X51" s="138" t="e">
        <f t="shared" si="9"/>
        <v>#N/A</v>
      </c>
      <c r="Y51" s="138" t="e">
        <f t="shared" si="10"/>
        <v>#N/A</v>
      </c>
      <c r="Z51" s="138" t="e">
        <f t="shared" si="11"/>
        <v>#N/A</v>
      </c>
      <c r="AA51" s="138" t="e">
        <f t="shared" si="12"/>
        <v>#N/A</v>
      </c>
      <c r="AB51" s="127" t="e">
        <f t="shared" si="13"/>
        <v>#N/A</v>
      </c>
    </row>
    <row r="52" spans="1:28">
      <c r="A52" s="6">
        <v>13</v>
      </c>
      <c r="B52" s="37"/>
      <c r="C52" s="136"/>
      <c r="D52" s="143"/>
      <c r="E52" s="145"/>
      <c r="F52" s="34"/>
      <c r="G52" s="3">
        <v>13</v>
      </c>
      <c r="H52" s="37"/>
      <c r="I52" s="100">
        <v>26</v>
      </c>
      <c r="J52" s="152"/>
      <c r="K52" s="149"/>
      <c r="L52" s="151"/>
      <c r="M52" s="34"/>
      <c r="N52" s="3">
        <v>13</v>
      </c>
      <c r="O52" s="37"/>
      <c r="P52" s="100">
        <v>26</v>
      </c>
      <c r="Q52" s="152"/>
      <c r="R52" s="149"/>
      <c r="S52" s="151"/>
      <c r="U52" s="138">
        <v>13</v>
      </c>
      <c r="V52" s="37">
        <f t="shared" si="7"/>
        <v>0</v>
      </c>
      <c r="W52" s="136" t="e">
        <f t="shared" si="8"/>
        <v>#N/A</v>
      </c>
      <c r="X52" s="138" t="e">
        <f t="shared" si="9"/>
        <v>#N/A</v>
      </c>
      <c r="Y52" s="138" t="e">
        <f t="shared" si="10"/>
        <v>#N/A</v>
      </c>
      <c r="Z52" s="138" t="e">
        <f t="shared" si="11"/>
        <v>#N/A</v>
      </c>
      <c r="AA52" s="138" t="e">
        <f t="shared" si="12"/>
        <v>#N/A</v>
      </c>
      <c r="AB52" s="127" t="e">
        <f t="shared" si="13"/>
        <v>#N/A</v>
      </c>
    </row>
    <row r="53" spans="1:28">
      <c r="A53" s="6">
        <v>14</v>
      </c>
      <c r="B53" s="37"/>
      <c r="C53" s="136"/>
      <c r="D53" s="143"/>
      <c r="E53" s="145"/>
      <c r="F53" s="34"/>
      <c r="G53" s="3">
        <v>14</v>
      </c>
      <c r="H53" s="37"/>
      <c r="I53" s="100">
        <v>24</v>
      </c>
      <c r="J53" s="152"/>
      <c r="K53" s="149"/>
      <c r="L53" s="151"/>
      <c r="M53" s="34"/>
      <c r="N53" s="3">
        <v>14</v>
      </c>
      <c r="O53" s="81"/>
      <c r="P53" s="100">
        <v>24</v>
      </c>
      <c r="Q53" s="152"/>
      <c r="R53" s="149"/>
      <c r="S53" s="151"/>
      <c r="U53" s="138">
        <v>14</v>
      </c>
      <c r="V53" s="37">
        <f t="shared" si="7"/>
        <v>0</v>
      </c>
      <c r="W53" s="136" t="e">
        <f t="shared" si="8"/>
        <v>#N/A</v>
      </c>
      <c r="X53" s="138" t="e">
        <f t="shared" si="9"/>
        <v>#N/A</v>
      </c>
      <c r="Y53" s="138" t="e">
        <f t="shared" si="10"/>
        <v>#N/A</v>
      </c>
      <c r="Z53" s="138" t="e">
        <f t="shared" si="11"/>
        <v>#N/A</v>
      </c>
      <c r="AA53" s="138" t="e">
        <f t="shared" si="12"/>
        <v>#N/A</v>
      </c>
      <c r="AB53" s="127" t="e">
        <f t="shared" si="13"/>
        <v>#N/A</v>
      </c>
    </row>
    <row r="54" spans="1:28">
      <c r="A54" s="6">
        <v>15</v>
      </c>
      <c r="B54" s="37"/>
      <c r="C54" s="136"/>
      <c r="D54" s="143"/>
      <c r="E54" s="145"/>
      <c r="F54" s="34"/>
      <c r="G54" s="3">
        <v>15</v>
      </c>
      <c r="H54" s="69"/>
      <c r="I54" s="100">
        <v>22</v>
      </c>
      <c r="J54" s="150"/>
      <c r="K54" s="153"/>
      <c r="L54" s="151"/>
      <c r="M54" s="34"/>
      <c r="N54" s="3">
        <v>15</v>
      </c>
      <c r="O54" s="37"/>
      <c r="P54" s="100">
        <v>22</v>
      </c>
      <c r="Q54" s="150"/>
      <c r="R54" s="153"/>
      <c r="S54" s="151"/>
      <c r="U54" s="138">
        <v>15</v>
      </c>
      <c r="V54" s="37">
        <f t="shared" si="7"/>
        <v>0</v>
      </c>
      <c r="W54" s="136" t="e">
        <f t="shared" si="8"/>
        <v>#N/A</v>
      </c>
      <c r="X54" s="138" t="e">
        <f t="shared" si="9"/>
        <v>#N/A</v>
      </c>
      <c r="Y54" s="138" t="e">
        <f t="shared" si="10"/>
        <v>#N/A</v>
      </c>
      <c r="Z54" s="138" t="e">
        <f t="shared" si="11"/>
        <v>#N/A</v>
      </c>
      <c r="AA54" s="138" t="e">
        <f t="shared" si="12"/>
        <v>#N/A</v>
      </c>
      <c r="AB54" s="127" t="e">
        <f t="shared" si="13"/>
        <v>#N/A</v>
      </c>
    </row>
    <row r="55" spans="1:28">
      <c r="A55" s="6">
        <v>16</v>
      </c>
      <c r="B55" s="37"/>
      <c r="C55" s="136"/>
      <c r="D55" s="143"/>
      <c r="E55" s="145"/>
      <c r="F55" s="34"/>
      <c r="G55" s="3">
        <v>16</v>
      </c>
      <c r="H55" s="69"/>
      <c r="I55" s="100">
        <v>20</v>
      </c>
      <c r="J55" s="150"/>
      <c r="K55" s="153"/>
      <c r="L55" s="151"/>
      <c r="M55" s="34"/>
      <c r="N55" s="3">
        <v>16</v>
      </c>
      <c r="O55" s="69"/>
      <c r="P55" s="100">
        <v>20</v>
      </c>
      <c r="Q55" s="150"/>
      <c r="R55" s="153"/>
      <c r="S55" s="151"/>
      <c r="U55" s="138">
        <v>16</v>
      </c>
      <c r="V55" s="37">
        <f t="shared" si="7"/>
        <v>0</v>
      </c>
      <c r="W55" s="136" t="e">
        <f t="shared" si="8"/>
        <v>#N/A</v>
      </c>
      <c r="X55" s="138" t="e">
        <f t="shared" si="9"/>
        <v>#N/A</v>
      </c>
      <c r="Y55" s="138" t="e">
        <f t="shared" si="10"/>
        <v>#N/A</v>
      </c>
      <c r="Z55" s="138" t="e">
        <f t="shared" si="11"/>
        <v>#N/A</v>
      </c>
      <c r="AA55" s="138" t="e">
        <f t="shared" si="12"/>
        <v>#N/A</v>
      </c>
      <c r="AB55" s="127" t="e">
        <f t="shared" si="13"/>
        <v>#N/A</v>
      </c>
    </row>
    <row r="56" spans="1:28">
      <c r="A56" s="6">
        <v>17</v>
      </c>
      <c r="B56" s="37"/>
      <c r="C56" s="136"/>
      <c r="D56" s="143"/>
      <c r="E56" s="145"/>
      <c r="F56" s="34"/>
      <c r="G56" s="3">
        <v>17</v>
      </c>
      <c r="H56" s="69"/>
      <c r="I56" s="100">
        <v>18</v>
      </c>
      <c r="J56" s="150"/>
      <c r="K56" s="153"/>
      <c r="L56" s="151"/>
      <c r="M56" s="34"/>
      <c r="N56" s="3">
        <v>17</v>
      </c>
      <c r="O56" s="69"/>
      <c r="P56" s="100">
        <v>18</v>
      </c>
      <c r="Q56" s="150"/>
      <c r="R56" s="153"/>
      <c r="S56" s="151"/>
      <c r="U56" s="138">
        <v>17</v>
      </c>
      <c r="V56" s="37">
        <f t="shared" si="7"/>
        <v>0</v>
      </c>
      <c r="W56" s="136" t="e">
        <f t="shared" si="8"/>
        <v>#N/A</v>
      </c>
      <c r="X56" s="138" t="e">
        <f t="shared" si="9"/>
        <v>#N/A</v>
      </c>
      <c r="Y56" s="138" t="e">
        <f t="shared" si="10"/>
        <v>#N/A</v>
      </c>
      <c r="Z56" s="138" t="e">
        <f t="shared" si="11"/>
        <v>#N/A</v>
      </c>
      <c r="AA56" s="138" t="e">
        <f t="shared" si="12"/>
        <v>#N/A</v>
      </c>
      <c r="AB56" s="127" t="e">
        <f t="shared" si="13"/>
        <v>#N/A</v>
      </c>
    </row>
    <row r="57" spans="1:28">
      <c r="A57" s="6">
        <v>18</v>
      </c>
      <c r="B57" s="37"/>
      <c r="C57" s="136"/>
      <c r="D57" s="143"/>
      <c r="E57" s="145"/>
      <c r="F57" s="34"/>
      <c r="G57" s="3">
        <v>18</v>
      </c>
      <c r="H57" s="69"/>
      <c r="I57" s="100">
        <v>16</v>
      </c>
      <c r="J57" s="150"/>
      <c r="K57" s="153"/>
      <c r="L57" s="151"/>
      <c r="M57" s="34"/>
      <c r="N57" s="3">
        <v>18</v>
      </c>
      <c r="O57" s="69"/>
      <c r="P57" s="100">
        <v>16</v>
      </c>
      <c r="Q57" s="150"/>
      <c r="R57" s="153"/>
      <c r="S57" s="151"/>
      <c r="U57" s="138">
        <v>18</v>
      </c>
      <c r="V57" s="37">
        <f t="shared" si="7"/>
        <v>0</v>
      </c>
      <c r="W57" s="136" t="e">
        <f t="shared" si="8"/>
        <v>#N/A</v>
      </c>
      <c r="X57" s="138" t="e">
        <f t="shared" si="9"/>
        <v>#N/A</v>
      </c>
      <c r="Y57" s="138" t="e">
        <f t="shared" si="10"/>
        <v>#N/A</v>
      </c>
      <c r="Z57" s="138" t="e">
        <f t="shared" si="11"/>
        <v>#N/A</v>
      </c>
      <c r="AA57" s="138" t="e">
        <f t="shared" si="12"/>
        <v>#N/A</v>
      </c>
      <c r="AB57" s="127" t="e">
        <f t="shared" si="13"/>
        <v>#N/A</v>
      </c>
    </row>
    <row r="58" spans="1:28">
      <c r="A58" s="6">
        <v>19</v>
      </c>
      <c r="B58" s="37"/>
      <c r="C58" s="136"/>
      <c r="D58" s="143"/>
      <c r="E58" s="145"/>
      <c r="F58" s="34"/>
      <c r="G58" s="3">
        <v>19</v>
      </c>
      <c r="H58" s="69"/>
      <c r="I58" s="100">
        <v>14</v>
      </c>
      <c r="J58" s="150"/>
      <c r="K58" s="153"/>
      <c r="L58" s="151"/>
      <c r="M58" s="34"/>
      <c r="N58" s="3">
        <v>19</v>
      </c>
      <c r="O58" s="69"/>
      <c r="P58" s="100">
        <v>14</v>
      </c>
      <c r="Q58" s="150"/>
      <c r="R58" s="153"/>
      <c r="S58" s="151"/>
      <c r="U58" s="138">
        <v>19</v>
      </c>
      <c r="V58" s="37">
        <f t="shared" si="7"/>
        <v>0</v>
      </c>
      <c r="W58" s="136" t="e">
        <f t="shared" si="8"/>
        <v>#N/A</v>
      </c>
      <c r="X58" s="138" t="e">
        <f t="shared" si="9"/>
        <v>#N/A</v>
      </c>
      <c r="Y58" s="138" t="e">
        <f t="shared" si="10"/>
        <v>#N/A</v>
      </c>
      <c r="Z58" s="138" t="e">
        <f t="shared" si="11"/>
        <v>#N/A</v>
      </c>
      <c r="AA58" s="138" t="e">
        <f t="shared" si="12"/>
        <v>#N/A</v>
      </c>
      <c r="AB58" s="127" t="e">
        <f t="shared" si="13"/>
        <v>#N/A</v>
      </c>
    </row>
    <row r="59" spans="1:28">
      <c r="A59" s="6">
        <v>20</v>
      </c>
      <c r="B59" s="37"/>
      <c r="C59" s="136"/>
      <c r="D59" s="143"/>
      <c r="E59" s="145"/>
      <c r="F59" s="34"/>
      <c r="G59" s="3">
        <v>20</v>
      </c>
      <c r="H59" s="69"/>
      <c r="I59" s="100">
        <v>12</v>
      </c>
      <c r="J59" s="150"/>
      <c r="K59" s="153"/>
      <c r="L59" s="151"/>
      <c r="M59" s="34"/>
      <c r="N59" s="3">
        <v>20</v>
      </c>
      <c r="O59" s="69"/>
      <c r="P59" s="100">
        <v>12</v>
      </c>
      <c r="Q59" s="150"/>
      <c r="R59" s="153"/>
      <c r="S59" s="151"/>
      <c r="U59" s="138">
        <v>20</v>
      </c>
      <c r="V59" s="37">
        <f t="shared" si="7"/>
        <v>0</v>
      </c>
      <c r="W59" s="136" t="e">
        <f t="shared" si="8"/>
        <v>#N/A</v>
      </c>
      <c r="X59" s="138" t="e">
        <f t="shared" si="9"/>
        <v>#N/A</v>
      </c>
      <c r="Y59" s="138" t="e">
        <f t="shared" si="10"/>
        <v>#N/A</v>
      </c>
      <c r="Z59" s="138" t="e">
        <f t="shared" si="11"/>
        <v>#N/A</v>
      </c>
      <c r="AA59" s="138" t="e">
        <f t="shared" si="12"/>
        <v>#N/A</v>
      </c>
      <c r="AB59" s="127" t="e">
        <f t="shared" si="13"/>
        <v>#N/A</v>
      </c>
    </row>
    <row r="60" spans="1:28">
      <c r="A60" s="6">
        <v>21</v>
      </c>
      <c r="B60" s="37"/>
      <c r="C60" s="136"/>
      <c r="D60" s="143"/>
      <c r="E60" s="145"/>
      <c r="F60" s="34"/>
      <c r="G60" s="3">
        <v>21</v>
      </c>
      <c r="H60" s="69"/>
      <c r="I60" s="100">
        <v>10</v>
      </c>
      <c r="J60" s="150"/>
      <c r="K60" s="153"/>
      <c r="L60" s="151"/>
      <c r="M60" s="34"/>
      <c r="N60" s="3">
        <v>21</v>
      </c>
      <c r="O60" s="69"/>
      <c r="P60" s="100">
        <v>10</v>
      </c>
      <c r="Q60" s="150"/>
      <c r="R60" s="153"/>
      <c r="S60" s="151"/>
      <c r="U60" s="138">
        <v>21</v>
      </c>
      <c r="V60" s="37">
        <f t="shared" si="7"/>
        <v>0</v>
      </c>
      <c r="W60" s="136" t="e">
        <f t="shared" si="8"/>
        <v>#N/A</v>
      </c>
      <c r="X60" s="138" t="e">
        <f t="shared" si="9"/>
        <v>#N/A</v>
      </c>
      <c r="Y60" s="138" t="e">
        <f t="shared" si="10"/>
        <v>#N/A</v>
      </c>
      <c r="Z60" s="138" t="e">
        <f t="shared" si="11"/>
        <v>#N/A</v>
      </c>
      <c r="AA60" s="138" t="e">
        <f t="shared" si="12"/>
        <v>#N/A</v>
      </c>
      <c r="AB60" s="127" t="e">
        <f t="shared" si="13"/>
        <v>#N/A</v>
      </c>
    </row>
    <row r="61" spans="1:28">
      <c r="A61" s="6">
        <v>22</v>
      </c>
      <c r="B61" s="37"/>
      <c r="C61" s="136"/>
      <c r="D61" s="143"/>
      <c r="E61" s="145"/>
      <c r="F61" s="34"/>
      <c r="G61" s="3">
        <v>22</v>
      </c>
      <c r="H61" s="69"/>
      <c r="I61" s="100">
        <v>9</v>
      </c>
      <c r="J61" s="150"/>
      <c r="K61" s="153"/>
      <c r="L61" s="151"/>
      <c r="M61" s="34"/>
      <c r="N61" s="3">
        <v>22</v>
      </c>
      <c r="O61" s="69"/>
      <c r="P61" s="100">
        <v>9</v>
      </c>
      <c r="Q61" s="150"/>
      <c r="R61" s="153"/>
      <c r="S61" s="151"/>
      <c r="U61" s="138">
        <v>22</v>
      </c>
      <c r="V61" s="37">
        <f t="shared" si="7"/>
        <v>0</v>
      </c>
      <c r="W61" s="136" t="e">
        <f t="shared" si="8"/>
        <v>#N/A</v>
      </c>
      <c r="X61" s="138" t="e">
        <f t="shared" si="9"/>
        <v>#N/A</v>
      </c>
      <c r="Y61" s="138" t="e">
        <f t="shared" si="10"/>
        <v>#N/A</v>
      </c>
      <c r="Z61" s="138" t="e">
        <f t="shared" si="11"/>
        <v>#N/A</v>
      </c>
      <c r="AA61" s="138" t="e">
        <f t="shared" si="12"/>
        <v>#N/A</v>
      </c>
      <c r="AB61" s="127" t="e">
        <f t="shared" si="13"/>
        <v>#N/A</v>
      </c>
    </row>
    <row r="62" spans="1:28">
      <c r="A62" s="6">
        <v>23</v>
      </c>
      <c r="B62" s="37"/>
      <c r="C62" s="136"/>
      <c r="D62" s="143"/>
      <c r="E62" s="145"/>
      <c r="F62" s="34"/>
      <c r="G62" s="3">
        <v>23</v>
      </c>
      <c r="H62" s="81"/>
      <c r="I62" s="100">
        <v>8</v>
      </c>
      <c r="J62" s="150"/>
      <c r="K62" s="153"/>
      <c r="L62" s="151"/>
      <c r="M62" s="34"/>
      <c r="N62" s="3">
        <v>23</v>
      </c>
      <c r="O62" s="81"/>
      <c r="P62" s="100">
        <v>8</v>
      </c>
      <c r="Q62" s="150"/>
      <c r="R62" s="153"/>
      <c r="S62" s="151"/>
      <c r="U62" s="138">
        <v>23</v>
      </c>
      <c r="V62" s="37">
        <f t="shared" si="7"/>
        <v>0</v>
      </c>
      <c r="W62" s="136" t="e">
        <f t="shared" si="8"/>
        <v>#N/A</v>
      </c>
      <c r="X62" s="138" t="e">
        <f t="shared" si="9"/>
        <v>#N/A</v>
      </c>
      <c r="Y62" s="138" t="e">
        <f t="shared" si="10"/>
        <v>#N/A</v>
      </c>
      <c r="Z62" s="138" t="e">
        <f t="shared" si="11"/>
        <v>#N/A</v>
      </c>
      <c r="AA62" s="138" t="e">
        <f t="shared" si="12"/>
        <v>#N/A</v>
      </c>
      <c r="AB62" s="127" t="e">
        <f t="shared" si="13"/>
        <v>#N/A</v>
      </c>
    </row>
    <row r="63" spans="1:28">
      <c r="A63" s="3">
        <v>24</v>
      </c>
      <c r="B63" s="116"/>
      <c r="C63" s="136"/>
      <c r="D63" s="117"/>
      <c r="E63" s="145"/>
      <c r="F63" s="34"/>
      <c r="G63" s="3">
        <v>24</v>
      </c>
      <c r="H63" s="81"/>
      <c r="I63" s="100">
        <v>7</v>
      </c>
      <c r="J63" s="150"/>
      <c r="K63" s="153"/>
      <c r="L63" s="41"/>
      <c r="M63" s="34"/>
      <c r="N63" s="3">
        <v>24</v>
      </c>
      <c r="O63" s="81"/>
      <c r="P63" s="100">
        <v>7</v>
      </c>
      <c r="Q63" s="150"/>
      <c r="R63" s="153"/>
      <c r="S63" s="41"/>
      <c r="U63" s="138">
        <v>24</v>
      </c>
      <c r="V63" s="37">
        <f t="shared" si="7"/>
        <v>0</v>
      </c>
      <c r="W63" s="136" t="e">
        <f t="shared" si="8"/>
        <v>#N/A</v>
      </c>
      <c r="X63" s="138" t="e">
        <f t="shared" si="9"/>
        <v>#N/A</v>
      </c>
      <c r="Y63" s="138" t="e">
        <f t="shared" si="10"/>
        <v>#N/A</v>
      </c>
      <c r="Z63" s="138" t="e">
        <f t="shared" si="11"/>
        <v>#N/A</v>
      </c>
      <c r="AA63" s="138" t="e">
        <f t="shared" si="12"/>
        <v>#N/A</v>
      </c>
      <c r="AB63" s="127" t="e">
        <f t="shared" si="13"/>
        <v>#N/A</v>
      </c>
    </row>
    <row r="64" spans="1:28">
      <c r="A64" s="3">
        <v>25</v>
      </c>
      <c r="B64" s="119"/>
      <c r="C64" s="136"/>
      <c r="D64" s="146"/>
      <c r="E64" s="145"/>
      <c r="F64" s="34"/>
      <c r="G64" s="3">
        <v>25</v>
      </c>
      <c r="H64" s="81"/>
      <c r="I64" s="100">
        <v>6</v>
      </c>
      <c r="J64" s="150"/>
      <c r="K64" s="153"/>
      <c r="L64" s="41"/>
      <c r="M64" s="34"/>
      <c r="N64" s="3">
        <v>25</v>
      </c>
      <c r="O64" s="81"/>
      <c r="P64" s="100">
        <v>6</v>
      </c>
      <c r="Q64" s="150"/>
      <c r="R64" s="153"/>
      <c r="S64" s="41"/>
      <c r="U64" s="138">
        <v>25</v>
      </c>
      <c r="V64" s="37">
        <f t="shared" si="7"/>
        <v>0</v>
      </c>
      <c r="W64" s="136" t="e">
        <f t="shared" si="8"/>
        <v>#N/A</v>
      </c>
      <c r="X64" s="138" t="e">
        <f t="shared" si="9"/>
        <v>#N/A</v>
      </c>
      <c r="Y64" s="138" t="e">
        <f t="shared" si="10"/>
        <v>#N/A</v>
      </c>
      <c r="Z64" s="138" t="e">
        <f t="shared" si="11"/>
        <v>#N/A</v>
      </c>
      <c r="AA64" s="138" t="e">
        <f t="shared" si="12"/>
        <v>#N/A</v>
      </c>
      <c r="AB64" s="127" t="e">
        <f t="shared" si="13"/>
        <v>#N/A</v>
      </c>
    </row>
    <row r="65" spans="1:28">
      <c r="A65" s="3">
        <v>26</v>
      </c>
      <c r="B65" s="121"/>
      <c r="C65" s="136"/>
      <c r="D65" s="147"/>
      <c r="E65" s="145"/>
      <c r="F65" s="34"/>
      <c r="G65" s="3">
        <v>26</v>
      </c>
      <c r="H65" s="81"/>
      <c r="I65" s="100">
        <v>5</v>
      </c>
      <c r="J65" s="150"/>
      <c r="K65" s="153"/>
      <c r="L65" s="41"/>
      <c r="M65" s="34"/>
      <c r="N65" s="3">
        <v>26</v>
      </c>
      <c r="O65" s="81"/>
      <c r="P65" s="100">
        <v>5</v>
      </c>
      <c r="Q65" s="150"/>
      <c r="R65" s="153"/>
      <c r="S65" s="41"/>
      <c r="U65" s="138">
        <v>26</v>
      </c>
      <c r="V65" s="37">
        <f t="shared" si="7"/>
        <v>0</v>
      </c>
      <c r="W65" s="136" t="e">
        <f t="shared" si="8"/>
        <v>#N/A</v>
      </c>
      <c r="X65" s="138" t="e">
        <f t="shared" si="9"/>
        <v>#N/A</v>
      </c>
      <c r="Y65" s="138" t="e">
        <f t="shared" si="10"/>
        <v>#N/A</v>
      </c>
      <c r="Z65" s="138" t="e">
        <f t="shared" si="11"/>
        <v>#N/A</v>
      </c>
      <c r="AA65" s="138" t="e">
        <f t="shared" si="12"/>
        <v>#N/A</v>
      </c>
      <c r="AB65" s="127" t="e">
        <f t="shared" si="13"/>
        <v>#N/A</v>
      </c>
    </row>
    <row r="66" spans="1:28">
      <c r="A66" s="3">
        <v>27</v>
      </c>
      <c r="B66" s="119"/>
      <c r="C66" s="136"/>
      <c r="D66" s="146"/>
      <c r="E66" s="145"/>
      <c r="F66" s="34"/>
      <c r="G66" s="3">
        <v>27</v>
      </c>
      <c r="H66" s="81"/>
      <c r="I66" s="100">
        <v>4</v>
      </c>
      <c r="J66" s="150"/>
      <c r="K66" s="153"/>
      <c r="L66" s="41"/>
      <c r="M66" s="34"/>
      <c r="N66" s="3">
        <v>27</v>
      </c>
      <c r="O66" s="81"/>
      <c r="P66" s="100">
        <v>4</v>
      </c>
      <c r="Q66" s="150"/>
      <c r="R66" s="153"/>
      <c r="S66" s="41"/>
      <c r="U66" s="138">
        <v>27</v>
      </c>
      <c r="V66" s="37">
        <f t="shared" si="7"/>
        <v>0</v>
      </c>
      <c r="W66" s="136" t="e">
        <f t="shared" si="8"/>
        <v>#N/A</v>
      </c>
      <c r="X66" s="138" t="e">
        <f t="shared" si="9"/>
        <v>#N/A</v>
      </c>
      <c r="Y66" s="138" t="e">
        <f t="shared" si="10"/>
        <v>#N/A</v>
      </c>
      <c r="Z66" s="138" t="e">
        <f t="shared" si="11"/>
        <v>#N/A</v>
      </c>
      <c r="AA66" s="138" t="e">
        <f t="shared" si="12"/>
        <v>#N/A</v>
      </c>
      <c r="AB66" s="127" t="e">
        <f t="shared" si="13"/>
        <v>#N/A</v>
      </c>
    </row>
    <row r="67" spans="1:28">
      <c r="A67" s="3">
        <v>28</v>
      </c>
      <c r="B67" s="119"/>
      <c r="C67" s="136"/>
      <c r="D67" s="146"/>
      <c r="E67" s="145"/>
      <c r="F67" s="34"/>
      <c r="G67" s="3">
        <v>28</v>
      </c>
      <c r="H67" s="81"/>
      <c r="I67" s="100">
        <v>3</v>
      </c>
      <c r="J67" s="150"/>
      <c r="K67" s="153"/>
      <c r="L67" s="41"/>
      <c r="M67" s="34"/>
      <c r="N67" s="3">
        <v>28</v>
      </c>
      <c r="O67" s="81"/>
      <c r="P67" s="100">
        <v>3</v>
      </c>
      <c r="Q67" s="150"/>
      <c r="R67" s="153"/>
      <c r="S67" s="41"/>
      <c r="U67" s="138">
        <v>28</v>
      </c>
      <c r="V67" s="37">
        <f t="shared" si="7"/>
        <v>0</v>
      </c>
      <c r="W67" s="136" t="e">
        <f t="shared" si="8"/>
        <v>#N/A</v>
      </c>
      <c r="X67" s="138" t="e">
        <f t="shared" si="9"/>
        <v>#N/A</v>
      </c>
      <c r="Y67" s="138" t="e">
        <f t="shared" si="10"/>
        <v>#N/A</v>
      </c>
      <c r="Z67" s="138" t="e">
        <f t="shared" si="11"/>
        <v>#N/A</v>
      </c>
      <c r="AA67" s="138" t="e">
        <f t="shared" si="12"/>
        <v>#N/A</v>
      </c>
      <c r="AB67" s="127" t="e">
        <f t="shared" si="13"/>
        <v>#N/A</v>
      </c>
    </row>
    <row r="68" spans="1:28">
      <c r="A68" s="3">
        <v>29</v>
      </c>
      <c r="B68" s="119"/>
      <c r="C68" s="136"/>
      <c r="D68" s="146"/>
      <c r="E68" s="145"/>
      <c r="F68" s="34"/>
      <c r="G68" s="3">
        <v>29</v>
      </c>
      <c r="H68" s="128"/>
      <c r="I68" s="100">
        <v>2</v>
      </c>
      <c r="J68" s="150"/>
      <c r="K68" s="153"/>
      <c r="L68" s="41"/>
      <c r="M68" s="34"/>
      <c r="N68" s="3">
        <v>29</v>
      </c>
      <c r="O68" s="128"/>
      <c r="P68" s="100">
        <v>2</v>
      </c>
      <c r="Q68" s="150"/>
      <c r="R68" s="153"/>
      <c r="S68" s="41"/>
      <c r="U68" s="138">
        <v>29</v>
      </c>
      <c r="V68" s="37">
        <f t="shared" si="7"/>
        <v>0</v>
      </c>
      <c r="W68" s="136" t="e">
        <f t="shared" si="8"/>
        <v>#N/A</v>
      </c>
      <c r="X68" s="138" t="e">
        <f t="shared" si="9"/>
        <v>#N/A</v>
      </c>
      <c r="Y68" s="138" t="e">
        <f t="shared" si="10"/>
        <v>#N/A</v>
      </c>
      <c r="Z68" s="138" t="e">
        <f t="shared" si="11"/>
        <v>#N/A</v>
      </c>
      <c r="AA68" s="138" t="e">
        <f t="shared" si="12"/>
        <v>#N/A</v>
      </c>
      <c r="AB68" s="127" t="e">
        <f t="shared" si="13"/>
        <v>#N/A</v>
      </c>
    </row>
    <row r="69" spans="1:28" ht="14" thickBot="1">
      <c r="A69" s="4">
        <v>30</v>
      </c>
      <c r="B69" s="123"/>
      <c r="C69" s="124"/>
      <c r="D69" s="124"/>
      <c r="E69" s="148"/>
      <c r="F69" s="36"/>
      <c r="G69" s="4">
        <v>30</v>
      </c>
      <c r="H69" s="129"/>
      <c r="I69" s="130">
        <v>1</v>
      </c>
      <c r="J69" s="154"/>
      <c r="K69" s="46"/>
      <c r="L69" s="42"/>
      <c r="M69" s="36"/>
      <c r="N69" s="4">
        <v>30</v>
      </c>
      <c r="O69" s="129"/>
      <c r="P69" s="130">
        <v>1</v>
      </c>
      <c r="Q69" s="154"/>
      <c r="R69" s="46"/>
      <c r="S69" s="42"/>
      <c r="U69" s="138">
        <v>30</v>
      </c>
      <c r="V69" s="37">
        <f t="shared" si="7"/>
        <v>0</v>
      </c>
      <c r="W69" s="136" t="e">
        <f t="shared" si="8"/>
        <v>#N/A</v>
      </c>
      <c r="X69" s="138" t="e">
        <f t="shared" si="9"/>
        <v>#N/A</v>
      </c>
      <c r="Y69" s="138" t="e">
        <f t="shared" si="10"/>
        <v>#N/A</v>
      </c>
      <c r="Z69" s="138" t="e">
        <f t="shared" si="11"/>
        <v>#N/A</v>
      </c>
      <c r="AA69" s="138" t="e">
        <f t="shared" si="12"/>
        <v>#N/A</v>
      </c>
      <c r="AB69" s="127" t="e">
        <f t="shared" si="13"/>
        <v>#N/A</v>
      </c>
    </row>
    <row r="70" spans="1:28">
      <c r="A70" s="259" t="s">
        <v>96</v>
      </c>
      <c r="B70" s="259"/>
      <c r="C70" s="259"/>
      <c r="D70" s="259"/>
      <c r="E70" s="259"/>
      <c r="F70" s="259"/>
      <c r="G70" s="259" t="s">
        <v>96</v>
      </c>
      <c r="H70" s="259"/>
      <c r="I70" s="259"/>
      <c r="J70" s="259"/>
      <c r="K70" s="259"/>
      <c r="L70" s="259"/>
      <c r="N70" s="259" t="s">
        <v>96</v>
      </c>
      <c r="O70" s="259"/>
      <c r="P70" s="259"/>
      <c r="Q70" s="259"/>
      <c r="R70" s="259"/>
      <c r="S70" s="259"/>
    </row>
    <row r="71" spans="1:28" ht="14" thickBot="1">
      <c r="A71" s="260"/>
      <c r="B71" s="260"/>
      <c r="C71" s="260"/>
      <c r="D71" s="260"/>
      <c r="E71" s="260"/>
      <c r="F71" s="260"/>
      <c r="G71" s="260"/>
      <c r="H71" s="260"/>
      <c r="I71" s="260"/>
      <c r="J71" s="260"/>
      <c r="K71" s="260"/>
      <c r="L71" s="260"/>
      <c r="M71" s="260"/>
      <c r="N71" s="260"/>
      <c r="O71" s="260"/>
      <c r="P71" s="260"/>
      <c r="Q71" s="260"/>
      <c r="R71" s="260"/>
      <c r="S71" s="260"/>
    </row>
    <row r="72" spans="1:28" ht="25" customHeight="1" thickBot="1">
      <c r="A72" s="249" t="s">
        <v>83</v>
      </c>
      <c r="B72" s="250"/>
      <c r="C72" s="250"/>
      <c r="D72" s="250"/>
      <c r="E72" s="250"/>
      <c r="F72" s="250"/>
      <c r="G72" s="250"/>
      <c r="H72" s="250"/>
      <c r="I72" s="250"/>
      <c r="J72" s="250"/>
      <c r="K72" s="250"/>
      <c r="L72" s="250"/>
      <c r="M72" s="250"/>
      <c r="N72" s="250"/>
      <c r="O72" s="250"/>
      <c r="P72" s="250"/>
      <c r="Q72" s="250"/>
      <c r="R72" s="250"/>
      <c r="S72" s="251"/>
    </row>
    <row r="73" spans="1:28" ht="14" thickBot="1">
      <c r="A73" s="252" t="s">
        <v>99</v>
      </c>
      <c r="B73" s="253"/>
      <c r="C73" s="254"/>
      <c r="D73" s="254"/>
      <c r="E73" s="255"/>
      <c r="F73" s="34"/>
      <c r="G73" s="256" t="s">
        <v>11</v>
      </c>
      <c r="H73" s="257"/>
      <c r="I73" s="257"/>
      <c r="J73" s="257"/>
      <c r="K73" s="257"/>
      <c r="L73" s="258"/>
      <c r="M73" s="34"/>
      <c r="N73" s="256" t="s">
        <v>12</v>
      </c>
      <c r="O73" s="257"/>
      <c r="P73" s="257"/>
      <c r="Q73" s="257"/>
      <c r="R73" s="257"/>
      <c r="S73" s="258"/>
    </row>
    <row r="74" spans="1:28" ht="28">
      <c r="A74" s="5" t="s">
        <v>46</v>
      </c>
      <c r="B74" s="33" t="s">
        <v>45</v>
      </c>
      <c r="C74" s="78" t="s">
        <v>47</v>
      </c>
      <c r="D74" s="47" t="s">
        <v>4</v>
      </c>
      <c r="E74" s="10" t="s">
        <v>77</v>
      </c>
      <c r="F74" s="34"/>
      <c r="G74" s="9" t="s">
        <v>46</v>
      </c>
      <c r="H74" s="77" t="s">
        <v>45</v>
      </c>
      <c r="I74" s="78" t="s">
        <v>14</v>
      </c>
      <c r="J74" s="78" t="s">
        <v>47</v>
      </c>
      <c r="K74" s="47" t="s">
        <v>4</v>
      </c>
      <c r="L74" s="10" t="s">
        <v>77</v>
      </c>
      <c r="M74" s="34"/>
      <c r="N74" s="9" t="s">
        <v>46</v>
      </c>
      <c r="O74" s="77" t="s">
        <v>45</v>
      </c>
      <c r="P74" s="78" t="s">
        <v>14</v>
      </c>
      <c r="Q74" s="78" t="s">
        <v>47</v>
      </c>
      <c r="R74" s="47" t="s">
        <v>4</v>
      </c>
      <c r="S74" s="10" t="s">
        <v>77</v>
      </c>
      <c r="U74" s="78" t="s">
        <v>46</v>
      </c>
      <c r="V74" s="77" t="s">
        <v>45</v>
      </c>
      <c r="W74" s="78" t="s">
        <v>280</v>
      </c>
      <c r="X74" s="78" t="s">
        <v>11</v>
      </c>
      <c r="Y74" s="78" t="s">
        <v>279</v>
      </c>
      <c r="Z74" s="78" t="s">
        <v>12</v>
      </c>
      <c r="AA74" s="78" t="s">
        <v>279</v>
      </c>
      <c r="AB74" s="78" t="s">
        <v>14</v>
      </c>
    </row>
    <row r="75" spans="1:28" ht="14">
      <c r="A75" s="7">
        <v>1</v>
      </c>
      <c r="B75" s="37" t="s">
        <v>178</v>
      </c>
      <c r="C75" s="136">
        <v>6.9813657407407411E-4</v>
      </c>
      <c r="D75" s="143"/>
      <c r="E75" s="141">
        <v>3</v>
      </c>
      <c r="F75" s="34"/>
      <c r="G75" s="3">
        <v>1</v>
      </c>
      <c r="H75" s="37" t="s">
        <v>178</v>
      </c>
      <c r="I75" s="127">
        <v>75</v>
      </c>
      <c r="J75" s="152" t="s">
        <v>291</v>
      </c>
      <c r="K75" s="149"/>
      <c r="L75" s="141">
        <v>3</v>
      </c>
      <c r="M75" s="34"/>
      <c r="N75" s="3">
        <v>1</v>
      </c>
      <c r="O75" s="2" t="s">
        <v>177</v>
      </c>
      <c r="P75" s="127">
        <v>75</v>
      </c>
      <c r="Q75" s="152" t="s">
        <v>311</v>
      </c>
      <c r="R75" s="149"/>
      <c r="S75" s="41"/>
      <c r="U75" s="138">
        <v>1</v>
      </c>
      <c r="V75" s="37" t="s">
        <v>178</v>
      </c>
      <c r="W75" s="136">
        <v>6.9813657407407411E-4</v>
      </c>
      <c r="X75" s="138">
        <v>1</v>
      </c>
      <c r="Y75" s="138" t="s">
        <v>291</v>
      </c>
      <c r="Z75" s="138">
        <v>3</v>
      </c>
      <c r="AA75" s="138" t="s">
        <v>330</v>
      </c>
      <c r="AB75" s="127">
        <v>141</v>
      </c>
    </row>
    <row r="76" spans="1:28" ht="14">
      <c r="A76" s="7">
        <v>2</v>
      </c>
      <c r="B76" s="37" t="s">
        <v>172</v>
      </c>
      <c r="C76" s="136">
        <v>7.0277777777777775E-4</v>
      </c>
      <c r="D76" s="143"/>
      <c r="E76" s="145"/>
      <c r="F76" s="34"/>
      <c r="G76" s="3">
        <v>2</v>
      </c>
      <c r="H76" s="37" t="s">
        <v>172</v>
      </c>
      <c r="I76" s="100">
        <v>67</v>
      </c>
      <c r="J76" s="152" t="s">
        <v>292</v>
      </c>
      <c r="K76" s="149"/>
      <c r="L76" s="151"/>
      <c r="M76" s="34"/>
      <c r="N76" s="3">
        <v>2</v>
      </c>
      <c r="O76" s="37" t="s">
        <v>172</v>
      </c>
      <c r="P76" s="100">
        <v>67</v>
      </c>
      <c r="Q76" s="152" t="s">
        <v>312</v>
      </c>
      <c r="R76" s="149"/>
      <c r="S76" s="141">
        <v>3</v>
      </c>
      <c r="U76" s="138">
        <v>2</v>
      </c>
      <c r="V76" s="37" t="s">
        <v>172</v>
      </c>
      <c r="W76" s="136">
        <v>7.0277777777777775E-4</v>
      </c>
      <c r="X76" s="138">
        <v>2</v>
      </c>
      <c r="Y76" s="138" t="s">
        <v>292</v>
      </c>
      <c r="Z76" s="138">
        <v>2</v>
      </c>
      <c r="AA76" s="138" t="s">
        <v>312</v>
      </c>
      <c r="AB76" s="127">
        <v>137</v>
      </c>
    </row>
    <row r="77" spans="1:28" ht="14">
      <c r="A77" s="7">
        <v>3</v>
      </c>
      <c r="B77" s="37" t="s">
        <v>177</v>
      </c>
      <c r="C77" s="136">
        <v>7.1331018518518521E-4</v>
      </c>
      <c r="D77" s="143"/>
      <c r="E77" s="145"/>
      <c r="F77" s="34"/>
      <c r="G77" s="3">
        <v>3</v>
      </c>
      <c r="H77" s="37" t="s">
        <v>177</v>
      </c>
      <c r="I77" s="100">
        <v>60</v>
      </c>
      <c r="J77" s="152" t="s">
        <v>294</v>
      </c>
      <c r="K77" s="149"/>
      <c r="L77" s="151"/>
      <c r="M77" s="34"/>
      <c r="N77" s="3">
        <v>3</v>
      </c>
      <c r="O77" s="69" t="s">
        <v>178</v>
      </c>
      <c r="P77" s="100">
        <v>60</v>
      </c>
      <c r="Q77" s="150" t="s">
        <v>330</v>
      </c>
      <c r="R77" s="149"/>
      <c r="S77" s="151"/>
      <c r="U77" s="138">
        <v>3</v>
      </c>
      <c r="V77" s="37" t="s">
        <v>177</v>
      </c>
      <c r="W77" s="136">
        <v>7.1331018518518521E-4</v>
      </c>
      <c r="X77" s="138">
        <v>3</v>
      </c>
      <c r="Y77" s="138" t="s">
        <v>294</v>
      </c>
      <c r="Z77" s="138">
        <v>1</v>
      </c>
      <c r="AA77" s="138" t="s">
        <v>311</v>
      </c>
      <c r="AB77" s="127">
        <v>135</v>
      </c>
    </row>
    <row r="78" spans="1:28">
      <c r="A78" s="7">
        <v>4</v>
      </c>
      <c r="B78" s="37"/>
      <c r="C78" s="136"/>
      <c r="D78" s="143"/>
      <c r="E78" s="145"/>
      <c r="F78" s="34"/>
      <c r="G78" s="3">
        <v>4</v>
      </c>
      <c r="H78" s="37"/>
      <c r="I78" s="100">
        <v>54</v>
      </c>
      <c r="J78" s="152"/>
      <c r="K78" s="149"/>
      <c r="L78" s="151"/>
      <c r="M78" s="34"/>
      <c r="N78" s="3">
        <v>4</v>
      </c>
      <c r="O78" s="37"/>
      <c r="P78" s="100">
        <v>54</v>
      </c>
      <c r="Q78" s="152"/>
      <c r="R78" s="149"/>
      <c r="S78" s="151"/>
      <c r="U78" s="138">
        <v>4</v>
      </c>
      <c r="V78" s="37">
        <f t="shared" ref="V78:V104" si="14">B78</f>
        <v>0</v>
      </c>
      <c r="W78" s="136" t="e">
        <f t="shared" ref="W78:W104" si="15">VLOOKUP(V78,B:C,2,FALSE)</f>
        <v>#N/A</v>
      </c>
      <c r="X78" s="138" t="e">
        <f t="shared" ref="X78:X104" si="16">VLOOKUP(V78,H:I,2,FALSE)</f>
        <v>#N/A</v>
      </c>
      <c r="Y78" s="138" t="e">
        <f t="shared" ref="Y78:Y104" si="17">VLOOKUP(V78,H:J,3,FALSE)</f>
        <v>#N/A</v>
      </c>
      <c r="Z78" s="138" t="e">
        <f t="shared" ref="Z78:Z104" si="18">VLOOKUP(V78,O:P,2,FALSE)</f>
        <v>#N/A</v>
      </c>
      <c r="AA78" s="138" t="e">
        <f t="shared" ref="AA78:AA104" si="19">VLOOKUP(V78,O:Q,3,FALSE)</f>
        <v>#N/A</v>
      </c>
      <c r="AB78" s="127" t="e">
        <f t="shared" ref="AB78:AB104" si="20">X78+Z78</f>
        <v>#N/A</v>
      </c>
    </row>
    <row r="79" spans="1:28">
      <c r="A79" s="7">
        <v>5</v>
      </c>
      <c r="B79" s="37"/>
      <c r="C79" s="136"/>
      <c r="D79" s="143"/>
      <c r="E79" s="145"/>
      <c r="F79" s="34"/>
      <c r="G79" s="3">
        <v>5</v>
      </c>
      <c r="H79" s="37"/>
      <c r="I79" s="100">
        <v>49</v>
      </c>
      <c r="J79" s="152"/>
      <c r="K79" s="149"/>
      <c r="L79" s="151"/>
      <c r="M79" s="34"/>
      <c r="N79" s="3">
        <v>5</v>
      </c>
      <c r="O79" s="37"/>
      <c r="P79" s="100">
        <v>49</v>
      </c>
      <c r="Q79" s="152"/>
      <c r="R79" s="149"/>
      <c r="S79" s="151"/>
      <c r="U79" s="138">
        <v>5</v>
      </c>
      <c r="V79" s="37">
        <f t="shared" si="14"/>
        <v>0</v>
      </c>
      <c r="W79" s="136" t="e">
        <f t="shared" si="15"/>
        <v>#N/A</v>
      </c>
      <c r="X79" s="138" t="e">
        <f t="shared" si="16"/>
        <v>#N/A</v>
      </c>
      <c r="Y79" s="138" t="e">
        <f t="shared" si="17"/>
        <v>#N/A</v>
      </c>
      <c r="Z79" s="138" t="e">
        <f t="shared" si="18"/>
        <v>#N/A</v>
      </c>
      <c r="AA79" s="138" t="e">
        <f t="shared" si="19"/>
        <v>#N/A</v>
      </c>
      <c r="AB79" s="127" t="e">
        <f t="shared" si="20"/>
        <v>#N/A</v>
      </c>
    </row>
    <row r="80" spans="1:28">
      <c r="A80" s="7">
        <v>6</v>
      </c>
      <c r="B80" s="37"/>
      <c r="C80" s="136"/>
      <c r="D80" s="143"/>
      <c r="E80" s="145"/>
      <c r="F80" s="34"/>
      <c r="G80" s="3">
        <v>6</v>
      </c>
      <c r="H80" s="1"/>
      <c r="I80" s="100">
        <v>45</v>
      </c>
      <c r="J80" s="152"/>
      <c r="K80" s="149"/>
      <c r="L80" s="151"/>
      <c r="M80" s="34"/>
      <c r="N80" s="3">
        <v>6</v>
      </c>
      <c r="O80" s="1"/>
      <c r="P80" s="100">
        <v>45</v>
      </c>
      <c r="Q80" s="152"/>
      <c r="R80" s="149"/>
      <c r="S80" s="151"/>
      <c r="U80" s="138">
        <v>6</v>
      </c>
      <c r="V80" s="37">
        <f t="shared" si="14"/>
        <v>0</v>
      </c>
      <c r="W80" s="136" t="e">
        <f t="shared" si="15"/>
        <v>#N/A</v>
      </c>
      <c r="X80" s="138" t="e">
        <f t="shared" si="16"/>
        <v>#N/A</v>
      </c>
      <c r="Y80" s="138" t="e">
        <f t="shared" si="17"/>
        <v>#N/A</v>
      </c>
      <c r="Z80" s="138" t="e">
        <f t="shared" si="18"/>
        <v>#N/A</v>
      </c>
      <c r="AA80" s="138" t="e">
        <f t="shared" si="19"/>
        <v>#N/A</v>
      </c>
      <c r="AB80" s="127" t="e">
        <f t="shared" si="20"/>
        <v>#N/A</v>
      </c>
    </row>
    <row r="81" spans="1:28">
      <c r="A81" s="7">
        <v>7</v>
      </c>
      <c r="B81" s="37"/>
      <c r="C81" s="136"/>
      <c r="D81" s="143"/>
      <c r="E81" s="145"/>
      <c r="F81" s="34"/>
      <c r="G81" s="3">
        <v>7</v>
      </c>
      <c r="H81" s="37"/>
      <c r="I81" s="100">
        <v>42</v>
      </c>
      <c r="J81" s="152"/>
      <c r="K81" s="149"/>
      <c r="L81" s="151"/>
      <c r="M81" s="34"/>
      <c r="N81" s="3">
        <v>7</v>
      </c>
      <c r="O81" s="37"/>
      <c r="P81" s="100">
        <v>42</v>
      </c>
      <c r="Q81" s="152"/>
      <c r="R81" s="149"/>
      <c r="S81" s="151"/>
      <c r="U81" s="138">
        <v>7</v>
      </c>
      <c r="V81" s="37">
        <f t="shared" si="14"/>
        <v>0</v>
      </c>
      <c r="W81" s="136" t="e">
        <f t="shared" si="15"/>
        <v>#N/A</v>
      </c>
      <c r="X81" s="138" t="e">
        <f t="shared" si="16"/>
        <v>#N/A</v>
      </c>
      <c r="Y81" s="138" t="e">
        <f t="shared" si="17"/>
        <v>#N/A</v>
      </c>
      <c r="Z81" s="138" t="e">
        <f t="shared" si="18"/>
        <v>#N/A</v>
      </c>
      <c r="AA81" s="138" t="e">
        <f t="shared" si="19"/>
        <v>#N/A</v>
      </c>
      <c r="AB81" s="127" t="e">
        <f t="shared" si="20"/>
        <v>#N/A</v>
      </c>
    </row>
    <row r="82" spans="1:28">
      <c r="A82" s="7">
        <v>8</v>
      </c>
      <c r="B82" s="37"/>
      <c r="C82" s="136"/>
      <c r="D82" s="143"/>
      <c r="E82" s="145"/>
      <c r="F82" s="34"/>
      <c r="G82" s="3">
        <v>8</v>
      </c>
      <c r="H82" s="37"/>
      <c r="I82" s="100">
        <v>39</v>
      </c>
      <c r="J82" s="152"/>
      <c r="K82" s="149"/>
      <c r="L82" s="151"/>
      <c r="M82" s="34"/>
      <c r="N82" s="3">
        <v>8</v>
      </c>
      <c r="O82" s="37"/>
      <c r="P82" s="100">
        <v>39</v>
      </c>
      <c r="Q82" s="152"/>
      <c r="R82" s="149"/>
      <c r="S82" s="151"/>
      <c r="U82" s="138">
        <v>8</v>
      </c>
      <c r="V82" s="37">
        <f t="shared" si="14"/>
        <v>0</v>
      </c>
      <c r="W82" s="136" t="e">
        <f t="shared" si="15"/>
        <v>#N/A</v>
      </c>
      <c r="X82" s="138" t="e">
        <f t="shared" si="16"/>
        <v>#N/A</v>
      </c>
      <c r="Y82" s="138" t="e">
        <f t="shared" si="17"/>
        <v>#N/A</v>
      </c>
      <c r="Z82" s="138" t="e">
        <f t="shared" si="18"/>
        <v>#N/A</v>
      </c>
      <c r="AA82" s="138" t="e">
        <f t="shared" si="19"/>
        <v>#N/A</v>
      </c>
      <c r="AB82" s="127" t="e">
        <f t="shared" si="20"/>
        <v>#N/A</v>
      </c>
    </row>
    <row r="83" spans="1:28">
      <c r="A83" s="7">
        <v>9</v>
      </c>
      <c r="B83" s="37"/>
      <c r="C83" s="136"/>
      <c r="D83" s="143"/>
      <c r="E83" s="145"/>
      <c r="F83" s="34"/>
      <c r="G83" s="3">
        <v>9</v>
      </c>
      <c r="H83" s="1"/>
      <c r="I83" s="100">
        <v>36</v>
      </c>
      <c r="J83" s="152"/>
      <c r="K83" s="149"/>
      <c r="L83" s="151"/>
      <c r="M83" s="34"/>
      <c r="N83" s="3">
        <v>9</v>
      </c>
      <c r="O83" s="37"/>
      <c r="P83" s="100">
        <v>36</v>
      </c>
      <c r="Q83" s="152"/>
      <c r="R83" s="149"/>
      <c r="S83" s="151"/>
      <c r="U83" s="138">
        <v>9</v>
      </c>
      <c r="V83" s="37">
        <f t="shared" si="14"/>
        <v>0</v>
      </c>
      <c r="W83" s="136" t="e">
        <f t="shared" si="15"/>
        <v>#N/A</v>
      </c>
      <c r="X83" s="138" t="e">
        <f t="shared" si="16"/>
        <v>#N/A</v>
      </c>
      <c r="Y83" s="138" t="e">
        <f t="shared" si="17"/>
        <v>#N/A</v>
      </c>
      <c r="Z83" s="138" t="e">
        <f t="shared" si="18"/>
        <v>#N/A</v>
      </c>
      <c r="AA83" s="138" t="e">
        <f t="shared" si="19"/>
        <v>#N/A</v>
      </c>
      <c r="AB83" s="127" t="e">
        <f t="shared" si="20"/>
        <v>#N/A</v>
      </c>
    </row>
    <row r="84" spans="1:28">
      <c r="A84" s="7">
        <v>10</v>
      </c>
      <c r="B84" s="37"/>
      <c r="C84" s="136"/>
      <c r="D84" s="143"/>
      <c r="E84" s="145"/>
      <c r="F84" s="34"/>
      <c r="G84" s="3">
        <v>10</v>
      </c>
      <c r="H84" s="103"/>
      <c r="I84" s="100">
        <v>33</v>
      </c>
      <c r="J84" s="152"/>
      <c r="K84" s="149"/>
      <c r="L84" s="151"/>
      <c r="M84" s="34"/>
      <c r="N84" s="3">
        <v>10</v>
      </c>
      <c r="O84" s="37"/>
      <c r="P84" s="100">
        <v>33</v>
      </c>
      <c r="Q84" s="152"/>
      <c r="R84" s="149"/>
      <c r="S84" s="151"/>
      <c r="U84" s="138">
        <v>10</v>
      </c>
      <c r="V84" s="37">
        <f t="shared" si="14"/>
        <v>0</v>
      </c>
      <c r="W84" s="136" t="e">
        <f t="shared" si="15"/>
        <v>#N/A</v>
      </c>
      <c r="X84" s="138" t="e">
        <f t="shared" si="16"/>
        <v>#N/A</v>
      </c>
      <c r="Y84" s="138" t="e">
        <f t="shared" si="17"/>
        <v>#N/A</v>
      </c>
      <c r="Z84" s="138" t="e">
        <f t="shared" si="18"/>
        <v>#N/A</v>
      </c>
      <c r="AA84" s="138" t="e">
        <f t="shared" si="19"/>
        <v>#N/A</v>
      </c>
      <c r="AB84" s="127" t="e">
        <f t="shared" si="20"/>
        <v>#N/A</v>
      </c>
    </row>
    <row r="85" spans="1:28">
      <c r="A85" s="6">
        <v>11</v>
      </c>
      <c r="B85" s="81"/>
      <c r="C85" s="136"/>
      <c r="D85" s="143"/>
      <c r="E85" s="145"/>
      <c r="F85" s="34"/>
      <c r="G85" s="3">
        <v>11</v>
      </c>
      <c r="H85" s="37"/>
      <c r="I85" s="100">
        <v>30</v>
      </c>
      <c r="J85" s="152"/>
      <c r="K85" s="149"/>
      <c r="L85" s="151"/>
      <c r="M85" s="34"/>
      <c r="N85" s="3">
        <v>11</v>
      </c>
      <c r="O85" s="1"/>
      <c r="P85" s="100">
        <v>30</v>
      </c>
      <c r="Q85" s="152"/>
      <c r="R85" s="149"/>
      <c r="S85" s="151"/>
      <c r="U85" s="138">
        <v>11</v>
      </c>
      <c r="V85" s="37">
        <f t="shared" si="14"/>
        <v>0</v>
      </c>
      <c r="W85" s="136" t="e">
        <f t="shared" si="15"/>
        <v>#N/A</v>
      </c>
      <c r="X85" s="138" t="e">
        <f t="shared" si="16"/>
        <v>#N/A</v>
      </c>
      <c r="Y85" s="138" t="e">
        <f t="shared" si="17"/>
        <v>#N/A</v>
      </c>
      <c r="Z85" s="138" t="e">
        <f t="shared" si="18"/>
        <v>#N/A</v>
      </c>
      <c r="AA85" s="138" t="e">
        <f t="shared" si="19"/>
        <v>#N/A</v>
      </c>
      <c r="AB85" s="127" t="e">
        <f t="shared" si="20"/>
        <v>#N/A</v>
      </c>
    </row>
    <row r="86" spans="1:28">
      <c r="A86" s="6">
        <v>12</v>
      </c>
      <c r="B86" s="37"/>
      <c r="C86" s="136"/>
      <c r="D86" s="143"/>
      <c r="E86" s="145"/>
      <c r="F86" s="34"/>
      <c r="G86" s="3">
        <v>12</v>
      </c>
      <c r="H86" s="81"/>
      <c r="I86" s="100">
        <v>28</v>
      </c>
      <c r="J86" s="152"/>
      <c r="K86" s="149"/>
      <c r="L86" s="151"/>
      <c r="M86" s="34"/>
      <c r="N86" s="3">
        <v>12</v>
      </c>
      <c r="O86" s="103"/>
      <c r="P86" s="100">
        <v>28</v>
      </c>
      <c r="Q86" s="152"/>
      <c r="R86" s="149"/>
      <c r="S86" s="151"/>
      <c r="U86" s="138">
        <v>12</v>
      </c>
      <c r="V86" s="37">
        <f t="shared" si="14"/>
        <v>0</v>
      </c>
      <c r="W86" s="136" t="e">
        <f t="shared" si="15"/>
        <v>#N/A</v>
      </c>
      <c r="X86" s="138" t="e">
        <f t="shared" si="16"/>
        <v>#N/A</v>
      </c>
      <c r="Y86" s="138" t="e">
        <f t="shared" si="17"/>
        <v>#N/A</v>
      </c>
      <c r="Z86" s="138" t="e">
        <f t="shared" si="18"/>
        <v>#N/A</v>
      </c>
      <c r="AA86" s="138" t="e">
        <f t="shared" si="19"/>
        <v>#N/A</v>
      </c>
      <c r="AB86" s="127" t="e">
        <f t="shared" si="20"/>
        <v>#N/A</v>
      </c>
    </row>
    <row r="87" spans="1:28">
      <c r="A87" s="6">
        <v>13</v>
      </c>
      <c r="B87" s="37"/>
      <c r="C87" s="136"/>
      <c r="D87" s="143"/>
      <c r="E87" s="145"/>
      <c r="F87" s="34"/>
      <c r="G87" s="3">
        <v>13</v>
      </c>
      <c r="H87" s="37"/>
      <c r="I87" s="100">
        <v>26</v>
      </c>
      <c r="J87" s="152"/>
      <c r="K87" s="149"/>
      <c r="L87" s="151"/>
      <c r="M87" s="34"/>
      <c r="N87" s="3">
        <v>13</v>
      </c>
      <c r="O87" s="37"/>
      <c r="P87" s="100">
        <v>26</v>
      </c>
      <c r="Q87" s="152"/>
      <c r="R87" s="149"/>
      <c r="S87" s="151"/>
      <c r="U87" s="138">
        <v>13</v>
      </c>
      <c r="V87" s="37">
        <f t="shared" si="14"/>
        <v>0</v>
      </c>
      <c r="W87" s="136" t="e">
        <f t="shared" si="15"/>
        <v>#N/A</v>
      </c>
      <c r="X87" s="138" t="e">
        <f t="shared" si="16"/>
        <v>#N/A</v>
      </c>
      <c r="Y87" s="138" t="e">
        <f t="shared" si="17"/>
        <v>#N/A</v>
      </c>
      <c r="Z87" s="138" t="e">
        <f t="shared" si="18"/>
        <v>#N/A</v>
      </c>
      <c r="AA87" s="138" t="e">
        <f t="shared" si="19"/>
        <v>#N/A</v>
      </c>
      <c r="AB87" s="127" t="e">
        <f t="shared" si="20"/>
        <v>#N/A</v>
      </c>
    </row>
    <row r="88" spans="1:28">
      <c r="A88" s="6">
        <v>14</v>
      </c>
      <c r="B88" s="37"/>
      <c r="C88" s="136"/>
      <c r="D88" s="143"/>
      <c r="E88" s="145"/>
      <c r="F88" s="34"/>
      <c r="G88" s="3">
        <v>14</v>
      </c>
      <c r="H88" s="37"/>
      <c r="I88" s="100">
        <v>24</v>
      </c>
      <c r="J88" s="152"/>
      <c r="K88" s="149"/>
      <c r="L88" s="151"/>
      <c r="M88" s="34"/>
      <c r="N88" s="3">
        <v>14</v>
      </c>
      <c r="O88" s="81"/>
      <c r="P88" s="100">
        <v>24</v>
      </c>
      <c r="Q88" s="152"/>
      <c r="R88" s="149"/>
      <c r="S88" s="151"/>
      <c r="U88" s="138">
        <v>14</v>
      </c>
      <c r="V88" s="37">
        <f t="shared" si="14"/>
        <v>0</v>
      </c>
      <c r="W88" s="136" t="e">
        <f t="shared" si="15"/>
        <v>#N/A</v>
      </c>
      <c r="X88" s="138" t="e">
        <f t="shared" si="16"/>
        <v>#N/A</v>
      </c>
      <c r="Y88" s="138" t="e">
        <f t="shared" si="17"/>
        <v>#N/A</v>
      </c>
      <c r="Z88" s="138" t="e">
        <f t="shared" si="18"/>
        <v>#N/A</v>
      </c>
      <c r="AA88" s="138" t="e">
        <f t="shared" si="19"/>
        <v>#N/A</v>
      </c>
      <c r="AB88" s="127" t="e">
        <f t="shared" si="20"/>
        <v>#N/A</v>
      </c>
    </row>
    <row r="89" spans="1:28">
      <c r="A89" s="6">
        <v>15</v>
      </c>
      <c r="B89" s="37"/>
      <c r="C89" s="136"/>
      <c r="D89" s="143"/>
      <c r="E89" s="145"/>
      <c r="F89" s="34"/>
      <c r="G89" s="3">
        <v>15</v>
      </c>
      <c r="H89" s="69"/>
      <c r="I89" s="100">
        <v>22</v>
      </c>
      <c r="J89" s="150"/>
      <c r="K89" s="153"/>
      <c r="L89" s="151"/>
      <c r="M89" s="34"/>
      <c r="N89" s="3">
        <v>15</v>
      </c>
      <c r="O89" s="37"/>
      <c r="P89" s="100">
        <v>22</v>
      </c>
      <c r="Q89" s="150"/>
      <c r="R89" s="153"/>
      <c r="S89" s="151"/>
      <c r="U89" s="138">
        <v>15</v>
      </c>
      <c r="V89" s="37">
        <f t="shared" si="14"/>
        <v>0</v>
      </c>
      <c r="W89" s="136" t="e">
        <f t="shared" si="15"/>
        <v>#N/A</v>
      </c>
      <c r="X89" s="138" t="e">
        <f t="shared" si="16"/>
        <v>#N/A</v>
      </c>
      <c r="Y89" s="138" t="e">
        <f t="shared" si="17"/>
        <v>#N/A</v>
      </c>
      <c r="Z89" s="138" t="e">
        <f t="shared" si="18"/>
        <v>#N/A</v>
      </c>
      <c r="AA89" s="138" t="e">
        <f t="shared" si="19"/>
        <v>#N/A</v>
      </c>
      <c r="AB89" s="127" t="e">
        <f t="shared" si="20"/>
        <v>#N/A</v>
      </c>
    </row>
    <row r="90" spans="1:28">
      <c r="A90" s="6">
        <v>16</v>
      </c>
      <c r="B90" s="37"/>
      <c r="C90" s="136"/>
      <c r="D90" s="143"/>
      <c r="E90" s="145"/>
      <c r="F90" s="34"/>
      <c r="G90" s="3">
        <v>16</v>
      </c>
      <c r="H90" s="69"/>
      <c r="I90" s="100">
        <v>20</v>
      </c>
      <c r="J90" s="150"/>
      <c r="K90" s="153"/>
      <c r="L90" s="151"/>
      <c r="M90" s="34"/>
      <c r="N90" s="3">
        <v>16</v>
      </c>
      <c r="O90" s="69"/>
      <c r="P90" s="100">
        <v>20</v>
      </c>
      <c r="Q90" s="150"/>
      <c r="R90" s="153"/>
      <c r="S90" s="151"/>
      <c r="U90" s="138">
        <v>16</v>
      </c>
      <c r="V90" s="37">
        <f t="shared" si="14"/>
        <v>0</v>
      </c>
      <c r="W90" s="136" t="e">
        <f t="shared" si="15"/>
        <v>#N/A</v>
      </c>
      <c r="X90" s="138" t="e">
        <f t="shared" si="16"/>
        <v>#N/A</v>
      </c>
      <c r="Y90" s="138" t="e">
        <f t="shared" si="17"/>
        <v>#N/A</v>
      </c>
      <c r="Z90" s="138" t="e">
        <f t="shared" si="18"/>
        <v>#N/A</v>
      </c>
      <c r="AA90" s="138" t="e">
        <f t="shared" si="19"/>
        <v>#N/A</v>
      </c>
      <c r="AB90" s="127" t="e">
        <f t="shared" si="20"/>
        <v>#N/A</v>
      </c>
    </row>
    <row r="91" spans="1:28">
      <c r="A91" s="6">
        <v>17</v>
      </c>
      <c r="B91" s="37"/>
      <c r="C91" s="136"/>
      <c r="D91" s="143"/>
      <c r="E91" s="145"/>
      <c r="F91" s="34"/>
      <c r="G91" s="3">
        <v>17</v>
      </c>
      <c r="H91" s="69"/>
      <c r="I91" s="100">
        <v>18</v>
      </c>
      <c r="J91" s="150"/>
      <c r="K91" s="153"/>
      <c r="L91" s="151"/>
      <c r="M91" s="34"/>
      <c r="N91" s="3">
        <v>17</v>
      </c>
      <c r="O91" s="69"/>
      <c r="P91" s="100">
        <v>18</v>
      </c>
      <c r="Q91" s="150"/>
      <c r="R91" s="153"/>
      <c r="S91" s="151"/>
      <c r="U91" s="138">
        <v>17</v>
      </c>
      <c r="V91" s="37">
        <f t="shared" si="14"/>
        <v>0</v>
      </c>
      <c r="W91" s="136" t="e">
        <f t="shared" si="15"/>
        <v>#N/A</v>
      </c>
      <c r="X91" s="138" t="e">
        <f t="shared" si="16"/>
        <v>#N/A</v>
      </c>
      <c r="Y91" s="138" t="e">
        <f t="shared" si="17"/>
        <v>#N/A</v>
      </c>
      <c r="Z91" s="138" t="e">
        <f t="shared" si="18"/>
        <v>#N/A</v>
      </c>
      <c r="AA91" s="138" t="e">
        <f t="shared" si="19"/>
        <v>#N/A</v>
      </c>
      <c r="AB91" s="127" t="e">
        <f t="shared" si="20"/>
        <v>#N/A</v>
      </c>
    </row>
    <row r="92" spans="1:28">
      <c r="A92" s="6">
        <v>18</v>
      </c>
      <c r="B92" s="37"/>
      <c r="C92" s="136"/>
      <c r="D92" s="143"/>
      <c r="E92" s="145"/>
      <c r="F92" s="34"/>
      <c r="G92" s="3">
        <v>18</v>
      </c>
      <c r="H92" s="69"/>
      <c r="I92" s="100">
        <v>16</v>
      </c>
      <c r="J92" s="150"/>
      <c r="K92" s="153"/>
      <c r="L92" s="151"/>
      <c r="M92" s="34"/>
      <c r="N92" s="3">
        <v>18</v>
      </c>
      <c r="O92" s="69"/>
      <c r="P92" s="100">
        <v>16</v>
      </c>
      <c r="Q92" s="150"/>
      <c r="R92" s="153"/>
      <c r="S92" s="151"/>
      <c r="U92" s="138">
        <v>18</v>
      </c>
      <c r="V92" s="37">
        <f t="shared" si="14"/>
        <v>0</v>
      </c>
      <c r="W92" s="136" t="e">
        <f t="shared" si="15"/>
        <v>#N/A</v>
      </c>
      <c r="X92" s="138" t="e">
        <f t="shared" si="16"/>
        <v>#N/A</v>
      </c>
      <c r="Y92" s="138" t="e">
        <f t="shared" si="17"/>
        <v>#N/A</v>
      </c>
      <c r="Z92" s="138" t="e">
        <f t="shared" si="18"/>
        <v>#N/A</v>
      </c>
      <c r="AA92" s="138" t="e">
        <f t="shared" si="19"/>
        <v>#N/A</v>
      </c>
      <c r="AB92" s="127" t="e">
        <f t="shared" si="20"/>
        <v>#N/A</v>
      </c>
    </row>
    <row r="93" spans="1:28">
      <c r="A93" s="6">
        <v>19</v>
      </c>
      <c r="B93" s="37"/>
      <c r="C93" s="136"/>
      <c r="D93" s="143"/>
      <c r="E93" s="145"/>
      <c r="F93" s="34"/>
      <c r="G93" s="3">
        <v>19</v>
      </c>
      <c r="H93" s="69"/>
      <c r="I93" s="100">
        <v>14</v>
      </c>
      <c r="J93" s="150"/>
      <c r="K93" s="153"/>
      <c r="L93" s="151"/>
      <c r="M93" s="34"/>
      <c r="N93" s="3">
        <v>19</v>
      </c>
      <c r="O93" s="69"/>
      <c r="P93" s="100">
        <v>14</v>
      </c>
      <c r="Q93" s="150"/>
      <c r="R93" s="153"/>
      <c r="S93" s="151"/>
      <c r="U93" s="138">
        <v>19</v>
      </c>
      <c r="V93" s="37">
        <f t="shared" si="14"/>
        <v>0</v>
      </c>
      <c r="W93" s="136" t="e">
        <f t="shared" si="15"/>
        <v>#N/A</v>
      </c>
      <c r="X93" s="138" t="e">
        <f t="shared" si="16"/>
        <v>#N/A</v>
      </c>
      <c r="Y93" s="138" t="e">
        <f t="shared" si="17"/>
        <v>#N/A</v>
      </c>
      <c r="Z93" s="138" t="e">
        <f t="shared" si="18"/>
        <v>#N/A</v>
      </c>
      <c r="AA93" s="138" t="e">
        <f t="shared" si="19"/>
        <v>#N/A</v>
      </c>
      <c r="AB93" s="127" t="e">
        <f t="shared" si="20"/>
        <v>#N/A</v>
      </c>
    </row>
    <row r="94" spans="1:28">
      <c r="A94" s="6">
        <v>20</v>
      </c>
      <c r="B94" s="37"/>
      <c r="C94" s="136"/>
      <c r="D94" s="143"/>
      <c r="E94" s="145"/>
      <c r="F94" s="34"/>
      <c r="G94" s="3">
        <v>20</v>
      </c>
      <c r="H94" s="69"/>
      <c r="I94" s="100">
        <v>12</v>
      </c>
      <c r="J94" s="150"/>
      <c r="K94" s="153"/>
      <c r="L94" s="151"/>
      <c r="M94" s="34"/>
      <c r="N94" s="3">
        <v>20</v>
      </c>
      <c r="O94" s="69"/>
      <c r="P94" s="100">
        <v>12</v>
      </c>
      <c r="Q94" s="150"/>
      <c r="R94" s="153"/>
      <c r="S94" s="151"/>
      <c r="U94" s="138">
        <v>20</v>
      </c>
      <c r="V94" s="37">
        <f t="shared" si="14"/>
        <v>0</v>
      </c>
      <c r="W94" s="136" t="e">
        <f t="shared" si="15"/>
        <v>#N/A</v>
      </c>
      <c r="X94" s="138" t="e">
        <f t="shared" si="16"/>
        <v>#N/A</v>
      </c>
      <c r="Y94" s="138" t="e">
        <f t="shared" si="17"/>
        <v>#N/A</v>
      </c>
      <c r="Z94" s="138" t="e">
        <f t="shared" si="18"/>
        <v>#N/A</v>
      </c>
      <c r="AA94" s="138" t="e">
        <f t="shared" si="19"/>
        <v>#N/A</v>
      </c>
      <c r="AB94" s="127" t="e">
        <f t="shared" si="20"/>
        <v>#N/A</v>
      </c>
    </row>
    <row r="95" spans="1:28">
      <c r="A95" s="6">
        <v>21</v>
      </c>
      <c r="B95" s="37"/>
      <c r="C95" s="136"/>
      <c r="D95" s="143"/>
      <c r="E95" s="145"/>
      <c r="F95" s="34"/>
      <c r="G95" s="3">
        <v>21</v>
      </c>
      <c r="H95" s="69"/>
      <c r="I95" s="100">
        <v>10</v>
      </c>
      <c r="J95" s="150"/>
      <c r="K95" s="153"/>
      <c r="L95" s="151"/>
      <c r="M95" s="34"/>
      <c r="N95" s="3">
        <v>21</v>
      </c>
      <c r="O95" s="69"/>
      <c r="P95" s="100">
        <v>10</v>
      </c>
      <c r="Q95" s="150"/>
      <c r="R95" s="153"/>
      <c r="S95" s="151"/>
      <c r="U95" s="138">
        <v>21</v>
      </c>
      <c r="V95" s="37">
        <f t="shared" si="14"/>
        <v>0</v>
      </c>
      <c r="W95" s="136" t="e">
        <f t="shared" si="15"/>
        <v>#N/A</v>
      </c>
      <c r="X95" s="138" t="e">
        <f t="shared" si="16"/>
        <v>#N/A</v>
      </c>
      <c r="Y95" s="138" t="e">
        <f t="shared" si="17"/>
        <v>#N/A</v>
      </c>
      <c r="Z95" s="138" t="e">
        <f t="shared" si="18"/>
        <v>#N/A</v>
      </c>
      <c r="AA95" s="138" t="e">
        <f t="shared" si="19"/>
        <v>#N/A</v>
      </c>
      <c r="AB95" s="127" t="e">
        <f t="shared" si="20"/>
        <v>#N/A</v>
      </c>
    </row>
    <row r="96" spans="1:28">
      <c r="A96" s="6">
        <v>22</v>
      </c>
      <c r="B96" s="37"/>
      <c r="C96" s="136"/>
      <c r="D96" s="143"/>
      <c r="E96" s="145"/>
      <c r="F96" s="34"/>
      <c r="G96" s="3">
        <v>22</v>
      </c>
      <c r="H96" s="69"/>
      <c r="I96" s="100">
        <v>9</v>
      </c>
      <c r="J96" s="150"/>
      <c r="K96" s="153"/>
      <c r="L96" s="151"/>
      <c r="M96" s="34"/>
      <c r="N96" s="3">
        <v>22</v>
      </c>
      <c r="O96" s="69"/>
      <c r="P96" s="100">
        <v>9</v>
      </c>
      <c r="Q96" s="150"/>
      <c r="R96" s="153"/>
      <c r="S96" s="151"/>
      <c r="U96" s="138">
        <v>22</v>
      </c>
      <c r="V96" s="37">
        <f t="shared" si="14"/>
        <v>0</v>
      </c>
      <c r="W96" s="136" t="e">
        <f t="shared" si="15"/>
        <v>#N/A</v>
      </c>
      <c r="X96" s="138" t="e">
        <f t="shared" si="16"/>
        <v>#N/A</v>
      </c>
      <c r="Y96" s="138" t="e">
        <f t="shared" si="17"/>
        <v>#N/A</v>
      </c>
      <c r="Z96" s="138" t="e">
        <f t="shared" si="18"/>
        <v>#N/A</v>
      </c>
      <c r="AA96" s="138" t="e">
        <f t="shared" si="19"/>
        <v>#N/A</v>
      </c>
      <c r="AB96" s="127" t="e">
        <f t="shared" si="20"/>
        <v>#N/A</v>
      </c>
    </row>
    <row r="97" spans="1:28">
      <c r="A97" s="6">
        <v>23</v>
      </c>
      <c r="B97" s="37"/>
      <c r="C97" s="136"/>
      <c r="D97" s="143"/>
      <c r="E97" s="145"/>
      <c r="F97" s="34"/>
      <c r="G97" s="3">
        <v>23</v>
      </c>
      <c r="H97" s="81"/>
      <c r="I97" s="100">
        <v>8</v>
      </c>
      <c r="J97" s="150"/>
      <c r="K97" s="153"/>
      <c r="L97" s="151"/>
      <c r="M97" s="34"/>
      <c r="N97" s="3">
        <v>23</v>
      </c>
      <c r="O97" s="81"/>
      <c r="P97" s="100">
        <v>8</v>
      </c>
      <c r="Q97" s="150"/>
      <c r="R97" s="153"/>
      <c r="S97" s="151"/>
      <c r="U97" s="138">
        <v>23</v>
      </c>
      <c r="V97" s="37">
        <f t="shared" si="14"/>
        <v>0</v>
      </c>
      <c r="W97" s="136" t="e">
        <f t="shared" si="15"/>
        <v>#N/A</v>
      </c>
      <c r="X97" s="138" t="e">
        <f t="shared" si="16"/>
        <v>#N/A</v>
      </c>
      <c r="Y97" s="138" t="e">
        <f t="shared" si="17"/>
        <v>#N/A</v>
      </c>
      <c r="Z97" s="138" t="e">
        <f t="shared" si="18"/>
        <v>#N/A</v>
      </c>
      <c r="AA97" s="138" t="e">
        <f t="shared" si="19"/>
        <v>#N/A</v>
      </c>
      <c r="AB97" s="127" t="e">
        <f t="shared" si="20"/>
        <v>#N/A</v>
      </c>
    </row>
    <row r="98" spans="1:28">
      <c r="A98" s="3">
        <v>24</v>
      </c>
      <c r="B98" s="116"/>
      <c r="C98" s="136"/>
      <c r="D98" s="117"/>
      <c r="E98" s="145"/>
      <c r="F98" s="34"/>
      <c r="G98" s="3">
        <v>24</v>
      </c>
      <c r="H98" s="81"/>
      <c r="I98" s="100">
        <v>7</v>
      </c>
      <c r="J98" s="150"/>
      <c r="K98" s="153"/>
      <c r="L98" s="41"/>
      <c r="M98" s="34"/>
      <c r="N98" s="3">
        <v>24</v>
      </c>
      <c r="O98" s="81"/>
      <c r="P98" s="100">
        <v>7</v>
      </c>
      <c r="Q98" s="150"/>
      <c r="R98" s="153"/>
      <c r="S98" s="41"/>
      <c r="U98" s="138">
        <v>24</v>
      </c>
      <c r="V98" s="37">
        <f t="shared" si="14"/>
        <v>0</v>
      </c>
      <c r="W98" s="136" t="e">
        <f t="shared" si="15"/>
        <v>#N/A</v>
      </c>
      <c r="X98" s="138" t="e">
        <f t="shared" si="16"/>
        <v>#N/A</v>
      </c>
      <c r="Y98" s="138" t="e">
        <f t="shared" si="17"/>
        <v>#N/A</v>
      </c>
      <c r="Z98" s="138" t="e">
        <f t="shared" si="18"/>
        <v>#N/A</v>
      </c>
      <c r="AA98" s="138" t="e">
        <f t="shared" si="19"/>
        <v>#N/A</v>
      </c>
      <c r="AB98" s="127" t="e">
        <f t="shared" si="20"/>
        <v>#N/A</v>
      </c>
    </row>
    <row r="99" spans="1:28">
      <c r="A99" s="3">
        <v>25</v>
      </c>
      <c r="B99" s="119"/>
      <c r="C99" s="136"/>
      <c r="D99" s="146"/>
      <c r="E99" s="145"/>
      <c r="F99" s="34"/>
      <c r="G99" s="3">
        <v>25</v>
      </c>
      <c r="H99" s="81"/>
      <c r="I99" s="100">
        <v>6</v>
      </c>
      <c r="J99" s="150"/>
      <c r="K99" s="153"/>
      <c r="L99" s="41"/>
      <c r="M99" s="34"/>
      <c r="N99" s="3">
        <v>25</v>
      </c>
      <c r="O99" s="81"/>
      <c r="P99" s="100">
        <v>6</v>
      </c>
      <c r="Q99" s="150"/>
      <c r="R99" s="153"/>
      <c r="S99" s="41"/>
      <c r="U99" s="138">
        <v>25</v>
      </c>
      <c r="V99" s="37">
        <f t="shared" si="14"/>
        <v>0</v>
      </c>
      <c r="W99" s="136" t="e">
        <f t="shared" si="15"/>
        <v>#N/A</v>
      </c>
      <c r="X99" s="138" t="e">
        <f t="shared" si="16"/>
        <v>#N/A</v>
      </c>
      <c r="Y99" s="138" t="e">
        <f t="shared" si="17"/>
        <v>#N/A</v>
      </c>
      <c r="Z99" s="138" t="e">
        <f t="shared" si="18"/>
        <v>#N/A</v>
      </c>
      <c r="AA99" s="138" t="e">
        <f t="shared" si="19"/>
        <v>#N/A</v>
      </c>
      <c r="AB99" s="127" t="e">
        <f t="shared" si="20"/>
        <v>#N/A</v>
      </c>
    </row>
    <row r="100" spans="1:28">
      <c r="A100" s="3">
        <v>26</v>
      </c>
      <c r="B100" s="121"/>
      <c r="C100" s="136"/>
      <c r="D100" s="147"/>
      <c r="E100" s="145"/>
      <c r="F100" s="34"/>
      <c r="G100" s="3">
        <v>26</v>
      </c>
      <c r="H100" s="81"/>
      <c r="I100" s="100">
        <v>5</v>
      </c>
      <c r="J100" s="150"/>
      <c r="K100" s="153"/>
      <c r="L100" s="41"/>
      <c r="M100" s="34"/>
      <c r="N100" s="3">
        <v>26</v>
      </c>
      <c r="O100" s="81"/>
      <c r="P100" s="100">
        <v>5</v>
      </c>
      <c r="Q100" s="150"/>
      <c r="R100" s="153"/>
      <c r="S100" s="41"/>
      <c r="U100" s="138">
        <v>26</v>
      </c>
      <c r="V100" s="37">
        <f t="shared" si="14"/>
        <v>0</v>
      </c>
      <c r="W100" s="136" t="e">
        <f t="shared" si="15"/>
        <v>#N/A</v>
      </c>
      <c r="X100" s="138" t="e">
        <f t="shared" si="16"/>
        <v>#N/A</v>
      </c>
      <c r="Y100" s="138" t="e">
        <f t="shared" si="17"/>
        <v>#N/A</v>
      </c>
      <c r="Z100" s="138" t="e">
        <f t="shared" si="18"/>
        <v>#N/A</v>
      </c>
      <c r="AA100" s="138" t="e">
        <f t="shared" si="19"/>
        <v>#N/A</v>
      </c>
      <c r="AB100" s="127" t="e">
        <f t="shared" si="20"/>
        <v>#N/A</v>
      </c>
    </row>
    <row r="101" spans="1:28">
      <c r="A101" s="3">
        <v>27</v>
      </c>
      <c r="B101" s="119"/>
      <c r="C101" s="136"/>
      <c r="D101" s="146"/>
      <c r="E101" s="145"/>
      <c r="F101" s="34"/>
      <c r="G101" s="3">
        <v>27</v>
      </c>
      <c r="H101" s="81"/>
      <c r="I101" s="100">
        <v>4</v>
      </c>
      <c r="J101" s="150"/>
      <c r="K101" s="153"/>
      <c r="L101" s="41"/>
      <c r="M101" s="34"/>
      <c r="N101" s="3">
        <v>27</v>
      </c>
      <c r="O101" s="81"/>
      <c r="P101" s="100">
        <v>4</v>
      </c>
      <c r="Q101" s="150"/>
      <c r="R101" s="153"/>
      <c r="S101" s="41"/>
      <c r="U101" s="138">
        <v>27</v>
      </c>
      <c r="V101" s="37">
        <f t="shared" si="14"/>
        <v>0</v>
      </c>
      <c r="W101" s="136" t="e">
        <f t="shared" si="15"/>
        <v>#N/A</v>
      </c>
      <c r="X101" s="138" t="e">
        <f t="shared" si="16"/>
        <v>#N/A</v>
      </c>
      <c r="Y101" s="138" t="e">
        <f t="shared" si="17"/>
        <v>#N/A</v>
      </c>
      <c r="Z101" s="138" t="e">
        <f t="shared" si="18"/>
        <v>#N/A</v>
      </c>
      <c r="AA101" s="138" t="e">
        <f t="shared" si="19"/>
        <v>#N/A</v>
      </c>
      <c r="AB101" s="127" t="e">
        <f t="shared" si="20"/>
        <v>#N/A</v>
      </c>
    </row>
    <row r="102" spans="1:28">
      <c r="A102" s="3">
        <v>28</v>
      </c>
      <c r="B102" s="119"/>
      <c r="C102" s="136"/>
      <c r="D102" s="146"/>
      <c r="E102" s="145"/>
      <c r="F102" s="34"/>
      <c r="G102" s="3">
        <v>28</v>
      </c>
      <c r="H102" s="81"/>
      <c r="I102" s="100">
        <v>3</v>
      </c>
      <c r="J102" s="150"/>
      <c r="K102" s="153"/>
      <c r="L102" s="41"/>
      <c r="M102" s="34"/>
      <c r="N102" s="3">
        <v>28</v>
      </c>
      <c r="O102" s="81"/>
      <c r="P102" s="100">
        <v>3</v>
      </c>
      <c r="Q102" s="150"/>
      <c r="R102" s="153"/>
      <c r="S102" s="41"/>
      <c r="U102" s="138">
        <v>28</v>
      </c>
      <c r="V102" s="37">
        <f t="shared" si="14"/>
        <v>0</v>
      </c>
      <c r="W102" s="136" t="e">
        <f t="shared" si="15"/>
        <v>#N/A</v>
      </c>
      <c r="X102" s="138" t="e">
        <f t="shared" si="16"/>
        <v>#N/A</v>
      </c>
      <c r="Y102" s="138" t="e">
        <f t="shared" si="17"/>
        <v>#N/A</v>
      </c>
      <c r="Z102" s="138" t="e">
        <f t="shared" si="18"/>
        <v>#N/A</v>
      </c>
      <c r="AA102" s="138" t="e">
        <f t="shared" si="19"/>
        <v>#N/A</v>
      </c>
      <c r="AB102" s="127" t="e">
        <f t="shared" si="20"/>
        <v>#N/A</v>
      </c>
    </row>
    <row r="103" spans="1:28">
      <c r="A103" s="3">
        <v>29</v>
      </c>
      <c r="B103" s="119"/>
      <c r="C103" s="136"/>
      <c r="D103" s="146"/>
      <c r="E103" s="145"/>
      <c r="F103" s="34"/>
      <c r="G103" s="3">
        <v>29</v>
      </c>
      <c r="H103" s="128"/>
      <c r="I103" s="100">
        <v>2</v>
      </c>
      <c r="J103" s="150"/>
      <c r="K103" s="153"/>
      <c r="L103" s="41"/>
      <c r="M103" s="34"/>
      <c r="N103" s="3">
        <v>29</v>
      </c>
      <c r="O103" s="128"/>
      <c r="P103" s="100">
        <v>2</v>
      </c>
      <c r="Q103" s="150"/>
      <c r="R103" s="153"/>
      <c r="S103" s="41"/>
      <c r="U103" s="138">
        <v>29</v>
      </c>
      <c r="V103" s="37">
        <f t="shared" si="14"/>
        <v>0</v>
      </c>
      <c r="W103" s="136" t="e">
        <f t="shared" si="15"/>
        <v>#N/A</v>
      </c>
      <c r="X103" s="138" t="e">
        <f t="shared" si="16"/>
        <v>#N/A</v>
      </c>
      <c r="Y103" s="138" t="e">
        <f t="shared" si="17"/>
        <v>#N/A</v>
      </c>
      <c r="Z103" s="138" t="e">
        <f t="shared" si="18"/>
        <v>#N/A</v>
      </c>
      <c r="AA103" s="138" t="e">
        <f t="shared" si="19"/>
        <v>#N/A</v>
      </c>
      <c r="AB103" s="127" t="e">
        <f t="shared" si="20"/>
        <v>#N/A</v>
      </c>
    </row>
    <row r="104" spans="1:28" ht="14" thickBot="1">
      <c r="A104" s="4">
        <v>30</v>
      </c>
      <c r="B104" s="123"/>
      <c r="C104" s="124"/>
      <c r="D104" s="124"/>
      <c r="E104" s="148"/>
      <c r="F104" s="36"/>
      <c r="G104" s="4">
        <v>30</v>
      </c>
      <c r="H104" s="129"/>
      <c r="I104" s="130">
        <v>1</v>
      </c>
      <c r="J104" s="154"/>
      <c r="K104" s="46"/>
      <c r="L104" s="42"/>
      <c r="M104" s="36"/>
      <c r="N104" s="4">
        <v>30</v>
      </c>
      <c r="O104" s="129"/>
      <c r="P104" s="130">
        <v>1</v>
      </c>
      <c r="Q104" s="154"/>
      <c r="R104" s="46"/>
      <c r="S104" s="42"/>
      <c r="U104" s="138">
        <v>30</v>
      </c>
      <c r="V104" s="37">
        <f t="shared" si="14"/>
        <v>0</v>
      </c>
      <c r="W104" s="136" t="e">
        <f t="shared" si="15"/>
        <v>#N/A</v>
      </c>
      <c r="X104" s="138" t="e">
        <f t="shared" si="16"/>
        <v>#N/A</v>
      </c>
      <c r="Y104" s="138" t="e">
        <f t="shared" si="17"/>
        <v>#N/A</v>
      </c>
      <c r="Z104" s="138" t="e">
        <f t="shared" si="18"/>
        <v>#N/A</v>
      </c>
      <c r="AA104" s="138" t="e">
        <f t="shared" si="19"/>
        <v>#N/A</v>
      </c>
      <c r="AB104" s="127" t="e">
        <f t="shared" si="20"/>
        <v>#N/A</v>
      </c>
    </row>
    <row r="105" spans="1:28">
      <c r="A105" s="259" t="s">
        <v>96</v>
      </c>
      <c r="B105" s="259"/>
      <c r="C105" s="259"/>
      <c r="D105" s="259"/>
      <c r="E105" s="259"/>
      <c r="F105" s="259"/>
      <c r="G105" s="259" t="s">
        <v>96</v>
      </c>
      <c r="H105" s="259"/>
      <c r="I105" s="259"/>
      <c r="J105" s="259"/>
      <c r="K105" s="259"/>
      <c r="L105" s="259"/>
      <c r="N105" s="259" t="s">
        <v>96</v>
      </c>
      <c r="O105" s="259"/>
      <c r="P105" s="259"/>
      <c r="Q105" s="259"/>
      <c r="R105" s="259"/>
      <c r="S105" s="259"/>
    </row>
    <row r="106" spans="1:28" ht="14" thickBot="1">
      <c r="A106" s="260"/>
      <c r="B106" s="260"/>
      <c r="C106" s="260"/>
      <c r="D106" s="260"/>
      <c r="E106" s="260"/>
      <c r="F106" s="260"/>
      <c r="G106" s="260"/>
      <c r="H106" s="260"/>
      <c r="I106" s="260"/>
      <c r="J106" s="260"/>
      <c r="K106" s="260"/>
      <c r="L106" s="260"/>
      <c r="M106" s="260"/>
      <c r="N106" s="260"/>
      <c r="O106" s="260"/>
      <c r="P106" s="260"/>
      <c r="Q106" s="260"/>
      <c r="R106" s="260"/>
      <c r="S106" s="260"/>
    </row>
  </sheetData>
  <sortState ref="V75:AB77">
    <sortCondition descending="1" ref="AB75"/>
  </sortState>
  <mergeCells count="25">
    <mergeCell ref="A106:S106"/>
    <mergeCell ref="A71:S71"/>
    <mergeCell ref="A72:S72"/>
    <mergeCell ref="A73:E73"/>
    <mergeCell ref="G73:L73"/>
    <mergeCell ref="N73:S73"/>
    <mergeCell ref="A105:F105"/>
    <mergeCell ref="G105:L105"/>
    <mergeCell ref="N105:S105"/>
    <mergeCell ref="A70:F70"/>
    <mergeCell ref="G70:L70"/>
    <mergeCell ref="N70:S70"/>
    <mergeCell ref="A1:S1"/>
    <mergeCell ref="A2:S2"/>
    <mergeCell ref="A3:E3"/>
    <mergeCell ref="G3:L3"/>
    <mergeCell ref="N3:S3"/>
    <mergeCell ref="A35:F35"/>
    <mergeCell ref="G35:L35"/>
    <mergeCell ref="N35:S35"/>
    <mergeCell ref="A36:S36"/>
    <mergeCell ref="A37:S37"/>
    <mergeCell ref="A38:E38"/>
    <mergeCell ref="G38:L38"/>
    <mergeCell ref="N38:S38"/>
  </mergeCells>
  <pageMargins left="0.17" right="0.17" top="0.55000000000000004" bottom="1" header="0.5" footer="0.5"/>
  <pageSetup paperSize="9" scale="95" orientation="landscape" r:id="rId1"/>
  <headerFooter alignWithMargins="0">
    <oddFooter>&amp;L&amp;1#&amp;"Calibri"&amp;6&amp;K737373BUSINESS DOCUMENT  This document is intended for business use and should be distributed to intended recipients only.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FFFF00"/>
  </sheetPr>
  <dimension ref="A1:AB106"/>
  <sheetViews>
    <sheetView topLeftCell="A59" workbookViewId="0">
      <selection activeCell="V22" sqref="V22"/>
    </sheetView>
  </sheetViews>
  <sheetFormatPr baseColWidth="10" defaultColWidth="8.83203125" defaultRowHeight="13"/>
  <cols>
    <col min="1" max="1" width="4.6640625" style="20" customWidth="1"/>
    <col min="2" max="2" width="25.6640625" style="20" customWidth="1"/>
    <col min="3" max="3" width="10.33203125" style="20" customWidth="1"/>
    <col min="4" max="4" width="8.6640625" style="25" customWidth="1"/>
    <col min="5" max="5" width="10" style="25" customWidth="1"/>
    <col min="6" max="6" width="3.6640625" style="20" customWidth="1"/>
    <col min="7" max="7" width="4.6640625" style="20" customWidth="1"/>
    <col min="8" max="8" width="25.6640625" style="20" customWidth="1"/>
    <col min="9" max="9" width="6.1640625" style="25" bestFit="1" customWidth="1"/>
    <col min="10" max="12" width="8.6640625" style="25" customWidth="1"/>
    <col min="13" max="13" width="3.6640625" style="20" customWidth="1"/>
    <col min="14" max="14" width="4.6640625" style="20" customWidth="1"/>
    <col min="15" max="15" width="25.6640625" style="20" customWidth="1"/>
    <col min="16" max="16" width="6.1640625" style="25" bestFit="1" customWidth="1"/>
    <col min="17" max="19" width="8.6640625" style="25" customWidth="1"/>
    <col min="20" max="20" width="8.83203125" style="20"/>
    <col min="21" max="21" width="3.6640625" style="20" bestFit="1" customWidth="1"/>
    <col min="22" max="22" width="16" style="20" bestFit="1" customWidth="1"/>
    <col min="23" max="28" width="9.33203125" style="20" customWidth="1"/>
    <col min="29" max="16384" width="8.83203125" style="20"/>
  </cols>
  <sheetData>
    <row r="1" spans="1:28" ht="21.75" customHeight="1" thickBot="1">
      <c r="A1" s="248" t="s">
        <v>102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</row>
    <row r="2" spans="1:28" ht="25" customHeight="1" thickBot="1">
      <c r="A2" s="249" t="s">
        <v>84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1"/>
    </row>
    <row r="3" spans="1:28" ht="14" thickBot="1">
      <c r="A3" s="252" t="s">
        <v>99</v>
      </c>
      <c r="B3" s="253"/>
      <c r="C3" s="254"/>
      <c r="D3" s="254"/>
      <c r="E3" s="255"/>
      <c r="F3" s="34"/>
      <c r="G3" s="256" t="s">
        <v>11</v>
      </c>
      <c r="H3" s="257"/>
      <c r="I3" s="257"/>
      <c r="J3" s="257"/>
      <c r="K3" s="257"/>
      <c r="L3" s="258"/>
      <c r="M3" s="34"/>
      <c r="N3" s="256" t="s">
        <v>12</v>
      </c>
      <c r="O3" s="257"/>
      <c r="P3" s="257"/>
      <c r="Q3" s="257"/>
      <c r="R3" s="257"/>
      <c r="S3" s="258"/>
    </row>
    <row r="4" spans="1:28" ht="28">
      <c r="A4" s="5" t="s">
        <v>46</v>
      </c>
      <c r="B4" s="33" t="s">
        <v>45</v>
      </c>
      <c r="C4" s="78" t="s">
        <v>47</v>
      </c>
      <c r="D4" s="47" t="s">
        <v>4</v>
      </c>
      <c r="E4" s="10" t="s">
        <v>77</v>
      </c>
      <c r="F4" s="34"/>
      <c r="G4" s="9" t="s">
        <v>46</v>
      </c>
      <c r="H4" s="77" t="s">
        <v>45</v>
      </c>
      <c r="I4" s="78" t="s">
        <v>14</v>
      </c>
      <c r="J4" s="78" t="s">
        <v>47</v>
      </c>
      <c r="K4" s="47" t="s">
        <v>4</v>
      </c>
      <c r="L4" s="10" t="s">
        <v>77</v>
      </c>
      <c r="M4" s="34"/>
      <c r="N4" s="9" t="s">
        <v>46</v>
      </c>
      <c r="O4" s="77" t="s">
        <v>45</v>
      </c>
      <c r="P4" s="78" t="s">
        <v>14</v>
      </c>
      <c r="Q4" s="78" t="s">
        <v>47</v>
      </c>
      <c r="R4" s="47" t="s">
        <v>4</v>
      </c>
      <c r="S4" s="10" t="s">
        <v>77</v>
      </c>
      <c r="U4" s="78" t="s">
        <v>46</v>
      </c>
      <c r="V4" s="77" t="s">
        <v>45</v>
      </c>
      <c r="W4" s="78" t="s">
        <v>280</v>
      </c>
      <c r="X4" s="78" t="s">
        <v>11</v>
      </c>
      <c r="Y4" s="78" t="s">
        <v>279</v>
      </c>
      <c r="Z4" s="78" t="s">
        <v>12</v>
      </c>
      <c r="AA4" s="78" t="s">
        <v>279</v>
      </c>
      <c r="AB4" s="78" t="s">
        <v>14</v>
      </c>
    </row>
    <row r="5" spans="1:28">
      <c r="A5" s="7">
        <v>1</v>
      </c>
      <c r="B5" s="37" t="s">
        <v>106</v>
      </c>
      <c r="C5" s="136">
        <v>9.1159722222222217E-4</v>
      </c>
      <c r="D5" s="49"/>
      <c r="E5" s="140" t="s">
        <v>119</v>
      </c>
      <c r="F5" s="34"/>
      <c r="G5" s="3">
        <v>1</v>
      </c>
      <c r="H5" s="2" t="s">
        <v>109</v>
      </c>
      <c r="I5" s="127">
        <v>75</v>
      </c>
      <c r="J5" s="136">
        <v>9.021875000000001E-4</v>
      </c>
      <c r="K5" s="49"/>
      <c r="L5" s="140"/>
      <c r="M5" s="34"/>
      <c r="N5" s="3">
        <v>1</v>
      </c>
      <c r="O5" s="2" t="s">
        <v>109</v>
      </c>
      <c r="P5" s="127">
        <v>75</v>
      </c>
      <c r="Q5" s="136">
        <v>9.0560185185185188E-4</v>
      </c>
      <c r="R5" s="49"/>
      <c r="S5" s="140"/>
      <c r="U5" s="138">
        <v>1</v>
      </c>
      <c r="V5" s="37" t="s">
        <v>109</v>
      </c>
      <c r="W5" s="136">
        <v>9.1287037037037031E-4</v>
      </c>
      <c r="X5" s="138">
        <v>1</v>
      </c>
      <c r="Y5" s="136">
        <v>9.021875000000001E-4</v>
      </c>
      <c r="Z5" s="138">
        <v>1</v>
      </c>
      <c r="AA5" s="136">
        <v>9.0560185185185188E-4</v>
      </c>
      <c r="AB5" s="127">
        <v>150</v>
      </c>
    </row>
    <row r="6" spans="1:28">
      <c r="A6" s="7">
        <v>2</v>
      </c>
      <c r="B6" s="37" t="s">
        <v>110</v>
      </c>
      <c r="C6" s="136">
        <v>9.1193287037037035E-4</v>
      </c>
      <c r="D6" s="49"/>
      <c r="E6" s="38"/>
      <c r="F6" s="34"/>
      <c r="G6" s="3">
        <v>2</v>
      </c>
      <c r="H6" s="37" t="s">
        <v>337</v>
      </c>
      <c r="I6" s="100">
        <f>I5-8</f>
        <v>67</v>
      </c>
      <c r="J6" s="136" t="s">
        <v>338</v>
      </c>
      <c r="K6" s="49"/>
      <c r="L6" s="140" t="s">
        <v>119</v>
      </c>
      <c r="M6" s="34"/>
      <c r="N6" s="3">
        <v>2</v>
      </c>
      <c r="O6" s="37" t="s">
        <v>211</v>
      </c>
      <c r="P6" s="100">
        <f>P5-8</f>
        <v>67</v>
      </c>
      <c r="Q6" s="136">
        <v>9.0385416666666663E-4</v>
      </c>
      <c r="R6" s="49"/>
      <c r="S6" s="38"/>
      <c r="U6" s="138">
        <v>2</v>
      </c>
      <c r="V6" s="37" t="s">
        <v>211</v>
      </c>
      <c r="W6" s="136">
        <v>9.1807870370370383E-4</v>
      </c>
      <c r="X6" s="138">
        <v>4</v>
      </c>
      <c r="Y6" s="136">
        <v>9.0509259259259243E-4</v>
      </c>
      <c r="Z6" s="138">
        <v>2</v>
      </c>
      <c r="AA6" s="136">
        <v>9.0385416666666663E-4</v>
      </c>
      <c r="AB6" s="127">
        <v>121</v>
      </c>
    </row>
    <row r="7" spans="1:28">
      <c r="A7" s="7">
        <v>3</v>
      </c>
      <c r="B7" s="37" t="s">
        <v>109</v>
      </c>
      <c r="C7" s="136">
        <v>9.1287037037037031E-4</v>
      </c>
      <c r="D7" s="49"/>
      <c r="E7" s="38"/>
      <c r="F7" s="34"/>
      <c r="G7" s="3">
        <v>3</v>
      </c>
      <c r="H7" s="37" t="s">
        <v>105</v>
      </c>
      <c r="I7" s="100">
        <f>I6-7</f>
        <v>60</v>
      </c>
      <c r="J7" s="136">
        <v>9.1202546296296301E-4</v>
      </c>
      <c r="K7" s="49"/>
      <c r="L7" s="38"/>
      <c r="M7" s="34"/>
      <c r="N7" s="3">
        <v>3</v>
      </c>
      <c r="O7" s="37" t="s">
        <v>105</v>
      </c>
      <c r="P7" s="100">
        <f>P6-7</f>
        <v>60</v>
      </c>
      <c r="Q7" s="136">
        <v>9.1314814814814817E-4</v>
      </c>
      <c r="R7" s="49"/>
      <c r="S7" s="38"/>
      <c r="U7" s="138">
        <v>3</v>
      </c>
      <c r="V7" s="37" t="s">
        <v>105</v>
      </c>
      <c r="W7" s="136">
        <v>9.1649305555555549E-4</v>
      </c>
      <c r="X7" s="138">
        <v>3</v>
      </c>
      <c r="Y7" s="136">
        <v>9.1202546296296301E-4</v>
      </c>
      <c r="Z7" s="138">
        <v>3</v>
      </c>
      <c r="AA7" s="136">
        <v>9.1314814814814817E-4</v>
      </c>
      <c r="AB7" s="127">
        <v>120</v>
      </c>
    </row>
    <row r="8" spans="1:28">
      <c r="A8" s="7">
        <v>4</v>
      </c>
      <c r="B8" s="37" t="s">
        <v>111</v>
      </c>
      <c r="C8" s="136">
        <v>9.1626157407407411E-4</v>
      </c>
      <c r="D8" s="49"/>
      <c r="E8" s="38"/>
      <c r="F8" s="34"/>
      <c r="G8" s="3">
        <v>4</v>
      </c>
      <c r="H8" s="37" t="s">
        <v>211</v>
      </c>
      <c r="I8" s="100">
        <f>I7-6</f>
        <v>54</v>
      </c>
      <c r="J8" s="136">
        <v>9.0509259259259243E-4</v>
      </c>
      <c r="K8" s="49"/>
      <c r="L8" s="38"/>
      <c r="M8" s="34"/>
      <c r="N8" s="3">
        <v>4</v>
      </c>
      <c r="O8" s="37" t="s">
        <v>111</v>
      </c>
      <c r="P8" s="100">
        <f>P7-6</f>
        <v>54</v>
      </c>
      <c r="Q8" s="136">
        <v>9.0335648148148144E-4</v>
      </c>
      <c r="R8" s="49"/>
      <c r="S8" s="140" t="s">
        <v>119</v>
      </c>
      <c r="U8" s="138">
        <v>4</v>
      </c>
      <c r="V8" s="37" t="s">
        <v>337</v>
      </c>
      <c r="W8" s="136">
        <v>3.5808796296296296E-3</v>
      </c>
      <c r="X8" s="138">
        <v>2</v>
      </c>
      <c r="Y8" s="136" t="s">
        <v>338</v>
      </c>
      <c r="Z8" s="138">
        <v>7</v>
      </c>
      <c r="AA8" s="136">
        <v>9.0787037037037041E-4</v>
      </c>
      <c r="AB8" s="127">
        <v>112</v>
      </c>
    </row>
    <row r="9" spans="1:28">
      <c r="A9" s="7">
        <v>5</v>
      </c>
      <c r="B9" s="37" t="s">
        <v>105</v>
      </c>
      <c r="C9" s="136">
        <v>9.1649305555555549E-4</v>
      </c>
      <c r="D9" s="49"/>
      <c r="E9" s="38"/>
      <c r="F9" s="34"/>
      <c r="G9" s="3">
        <v>5</v>
      </c>
      <c r="H9" s="37" t="s">
        <v>113</v>
      </c>
      <c r="I9" s="100">
        <f>I8-5</f>
        <v>49</v>
      </c>
      <c r="J9" s="136">
        <v>9.1612268518518518E-4</v>
      </c>
      <c r="K9" s="49"/>
      <c r="L9" s="38"/>
      <c r="M9" s="34"/>
      <c r="N9" s="3">
        <v>5</v>
      </c>
      <c r="O9" s="37" t="s">
        <v>112</v>
      </c>
      <c r="P9" s="100">
        <f>P8-5</f>
        <v>49</v>
      </c>
      <c r="Q9" s="136">
        <v>9.1046296296296285E-4</v>
      </c>
      <c r="R9" s="49"/>
      <c r="S9" s="38"/>
      <c r="U9" s="138">
        <v>5</v>
      </c>
      <c r="V9" s="37" t="s">
        <v>106</v>
      </c>
      <c r="W9" s="136">
        <v>9.1159722222222217E-4</v>
      </c>
      <c r="X9" s="138">
        <v>6</v>
      </c>
      <c r="Y9" s="136">
        <v>9.140509259259259E-4</v>
      </c>
      <c r="Z9" s="138">
        <v>6</v>
      </c>
      <c r="AA9" s="136">
        <v>9.0461805555555554E-4</v>
      </c>
      <c r="AB9" s="127">
        <v>93</v>
      </c>
    </row>
    <row r="10" spans="1:28">
      <c r="A10" s="7">
        <v>6</v>
      </c>
      <c r="B10" s="37" t="s">
        <v>211</v>
      </c>
      <c r="C10" s="136">
        <v>9.1807870370370383E-4</v>
      </c>
      <c r="D10" s="49"/>
      <c r="E10" s="38"/>
      <c r="F10" s="34"/>
      <c r="G10" s="3">
        <v>6</v>
      </c>
      <c r="H10" s="37" t="s">
        <v>106</v>
      </c>
      <c r="I10" s="100">
        <f>I9-4</f>
        <v>45</v>
      </c>
      <c r="J10" s="136">
        <v>9.140509259259259E-4</v>
      </c>
      <c r="K10" s="49"/>
      <c r="L10" s="38"/>
      <c r="M10" s="34"/>
      <c r="N10" s="3">
        <v>6</v>
      </c>
      <c r="O10" s="1" t="s">
        <v>106</v>
      </c>
      <c r="P10" s="100">
        <f>P9-4</f>
        <v>45</v>
      </c>
      <c r="Q10" s="136">
        <v>9.0461805555555554E-4</v>
      </c>
      <c r="R10" s="49"/>
      <c r="S10" s="38"/>
      <c r="U10" s="138">
        <v>6</v>
      </c>
      <c r="V10" s="37" t="s">
        <v>112</v>
      </c>
      <c r="W10" s="136">
        <v>9.1976851851851855E-4</v>
      </c>
      <c r="X10" s="138">
        <v>8</v>
      </c>
      <c r="Y10" s="136">
        <v>9.133912037037037E-4</v>
      </c>
      <c r="Z10" s="138">
        <v>5</v>
      </c>
      <c r="AA10" s="136">
        <v>9.1046296296296285E-4</v>
      </c>
      <c r="AB10" s="127">
        <v>88</v>
      </c>
    </row>
    <row r="11" spans="1:28">
      <c r="A11" s="7">
        <v>7</v>
      </c>
      <c r="B11" s="37" t="s">
        <v>108</v>
      </c>
      <c r="C11" s="136">
        <v>9.1884259259259252E-4</v>
      </c>
      <c r="D11" s="49"/>
      <c r="E11" s="38"/>
      <c r="F11" s="34"/>
      <c r="G11" s="3">
        <v>7</v>
      </c>
      <c r="H11" s="37" t="s">
        <v>110</v>
      </c>
      <c r="I11" s="100">
        <f>I10-3</f>
        <v>42</v>
      </c>
      <c r="J11" s="136">
        <v>9.1358796296296294E-4</v>
      </c>
      <c r="K11" s="49"/>
      <c r="L11" s="38"/>
      <c r="M11" s="34"/>
      <c r="N11" s="3">
        <v>7</v>
      </c>
      <c r="O11" s="37" t="s">
        <v>337</v>
      </c>
      <c r="P11" s="100">
        <f>P10-3</f>
        <v>42</v>
      </c>
      <c r="Q11" s="136">
        <v>9.0787037037037041E-4</v>
      </c>
      <c r="R11" s="49"/>
      <c r="S11" s="38"/>
      <c r="U11" s="138">
        <v>7</v>
      </c>
      <c r="V11" s="37" t="s">
        <v>111</v>
      </c>
      <c r="W11" s="136">
        <v>9.1626157407407411E-4</v>
      </c>
      <c r="X11" s="138">
        <v>17</v>
      </c>
      <c r="Y11" s="136">
        <v>9.3444444444444445E-4</v>
      </c>
      <c r="Z11" s="138">
        <v>4</v>
      </c>
      <c r="AA11" s="136">
        <v>9.0335648148148144E-4</v>
      </c>
      <c r="AB11" s="127">
        <v>75</v>
      </c>
    </row>
    <row r="12" spans="1:28">
      <c r="A12" s="7">
        <v>8</v>
      </c>
      <c r="B12" s="37" t="s">
        <v>112</v>
      </c>
      <c r="C12" s="136">
        <v>9.1976851851851855E-4</v>
      </c>
      <c r="D12" s="49"/>
      <c r="E12" s="38"/>
      <c r="F12" s="34"/>
      <c r="G12" s="3">
        <v>8</v>
      </c>
      <c r="H12" s="37" t="s">
        <v>112</v>
      </c>
      <c r="I12" s="100">
        <f>I11-3</f>
        <v>39</v>
      </c>
      <c r="J12" s="136">
        <v>9.133912037037037E-4</v>
      </c>
      <c r="K12" s="49"/>
      <c r="L12" s="38"/>
      <c r="M12" s="34"/>
      <c r="N12" s="3">
        <v>8</v>
      </c>
      <c r="O12" s="81" t="s">
        <v>335</v>
      </c>
      <c r="P12" s="100">
        <f>P11-3</f>
        <v>39</v>
      </c>
      <c r="Q12" s="136">
        <v>9.1212962962962981E-4</v>
      </c>
      <c r="R12" s="49"/>
      <c r="S12" s="38"/>
      <c r="U12" s="138">
        <v>8</v>
      </c>
      <c r="V12" s="37" t="s">
        <v>334</v>
      </c>
      <c r="W12" s="136">
        <v>9.2297453703703714E-4</v>
      </c>
      <c r="X12" s="138">
        <v>9</v>
      </c>
      <c r="Y12" s="136">
        <v>9.0759259259259254E-4</v>
      </c>
      <c r="Z12" s="138">
        <v>9</v>
      </c>
      <c r="AA12" s="136">
        <v>9.1569444444444435E-4</v>
      </c>
      <c r="AB12" s="127">
        <v>72</v>
      </c>
    </row>
    <row r="13" spans="1:28">
      <c r="A13" s="7">
        <v>9</v>
      </c>
      <c r="B13" s="37" t="s">
        <v>334</v>
      </c>
      <c r="C13" s="136">
        <v>9.2297453703703714E-4</v>
      </c>
      <c r="D13" s="49"/>
      <c r="E13" s="38"/>
      <c r="F13" s="34"/>
      <c r="G13" s="3">
        <v>9</v>
      </c>
      <c r="H13" s="37" t="s">
        <v>334</v>
      </c>
      <c r="I13" s="100">
        <f>I12-3</f>
        <v>36</v>
      </c>
      <c r="J13" s="136">
        <v>9.0759259259259254E-4</v>
      </c>
      <c r="K13" s="49"/>
      <c r="L13" s="38"/>
      <c r="M13" s="34"/>
      <c r="N13" s="3">
        <v>9</v>
      </c>
      <c r="O13" s="37" t="s">
        <v>334</v>
      </c>
      <c r="P13" s="100">
        <f>P12-3</f>
        <v>36</v>
      </c>
      <c r="Q13" s="136">
        <v>9.1569444444444435E-4</v>
      </c>
      <c r="R13" s="49"/>
      <c r="S13" s="38"/>
      <c r="U13" s="138">
        <v>9</v>
      </c>
      <c r="V13" s="37" t="s">
        <v>113</v>
      </c>
      <c r="W13" s="136">
        <v>9.2572916666666671E-4</v>
      </c>
      <c r="X13" s="138">
        <v>5</v>
      </c>
      <c r="Y13" s="136">
        <v>9.1612268518518518E-4</v>
      </c>
      <c r="Z13" s="138">
        <v>15</v>
      </c>
      <c r="AA13" s="136">
        <v>9.1304398148148158E-4</v>
      </c>
      <c r="AB13" s="127">
        <v>71</v>
      </c>
    </row>
    <row r="14" spans="1:28">
      <c r="A14" s="7">
        <v>10</v>
      </c>
      <c r="B14" s="37" t="s">
        <v>113</v>
      </c>
      <c r="C14" s="136">
        <v>9.2572916666666671E-4</v>
      </c>
      <c r="D14" s="49"/>
      <c r="E14" s="38"/>
      <c r="F14" s="34"/>
      <c r="G14" s="3">
        <v>10</v>
      </c>
      <c r="H14" s="37" t="s">
        <v>208</v>
      </c>
      <c r="I14" s="100">
        <f>I13-3</f>
        <v>33</v>
      </c>
      <c r="J14" s="136">
        <v>9.2328703703703702E-4</v>
      </c>
      <c r="K14" s="49"/>
      <c r="L14" s="38"/>
      <c r="M14" s="34"/>
      <c r="N14" s="3">
        <v>10</v>
      </c>
      <c r="O14" s="81" t="s">
        <v>108</v>
      </c>
      <c r="P14" s="100">
        <f>P13-3</f>
        <v>33</v>
      </c>
      <c r="Q14" s="136">
        <v>9.1177083333333344E-4</v>
      </c>
      <c r="R14" s="49"/>
      <c r="S14" s="38"/>
      <c r="U14" s="138">
        <v>10</v>
      </c>
      <c r="V14" s="37" t="s">
        <v>335</v>
      </c>
      <c r="W14" s="136">
        <v>9.2648148148148158E-4</v>
      </c>
      <c r="X14" s="138">
        <v>14</v>
      </c>
      <c r="Y14" s="136">
        <v>9.3173611111111105E-4</v>
      </c>
      <c r="Z14" s="138">
        <v>8</v>
      </c>
      <c r="AA14" s="136">
        <v>9.1212962962962981E-4</v>
      </c>
      <c r="AB14" s="127">
        <v>63</v>
      </c>
    </row>
    <row r="15" spans="1:28">
      <c r="A15" s="6">
        <v>11</v>
      </c>
      <c r="B15" s="81" t="s">
        <v>335</v>
      </c>
      <c r="C15" s="136">
        <v>9.2648148148148158E-4</v>
      </c>
      <c r="D15" s="49"/>
      <c r="E15" s="38"/>
      <c r="F15" s="34"/>
      <c r="G15" s="3">
        <v>11</v>
      </c>
      <c r="H15" s="37" t="s">
        <v>108</v>
      </c>
      <c r="I15" s="100">
        <f>I14-3</f>
        <v>30</v>
      </c>
      <c r="J15" s="136">
        <v>9.2494212962962962E-4</v>
      </c>
      <c r="K15" s="49"/>
      <c r="L15" s="38"/>
      <c r="M15" s="34"/>
      <c r="N15" s="3">
        <v>11</v>
      </c>
      <c r="O15" s="37" t="s">
        <v>287</v>
      </c>
      <c r="P15" s="100">
        <f>P14-3</f>
        <v>30</v>
      </c>
      <c r="Q15" s="136">
        <v>9.1239583333333331E-4</v>
      </c>
      <c r="R15" s="49"/>
      <c r="S15" s="38"/>
      <c r="U15" s="138">
        <v>11</v>
      </c>
      <c r="V15" s="37" t="s">
        <v>108</v>
      </c>
      <c r="W15" s="136">
        <v>9.1884259259259252E-4</v>
      </c>
      <c r="X15" s="138">
        <v>11</v>
      </c>
      <c r="Y15" s="136">
        <v>9.2494212962962962E-4</v>
      </c>
      <c r="Z15" s="138">
        <v>10</v>
      </c>
      <c r="AA15" s="136">
        <v>9.1177083333333344E-4</v>
      </c>
      <c r="AB15" s="127">
        <v>63</v>
      </c>
    </row>
    <row r="16" spans="1:28">
      <c r="A16" s="6">
        <v>12</v>
      </c>
      <c r="B16" s="37" t="s">
        <v>209</v>
      </c>
      <c r="C16" s="136">
        <v>9.2929398148148146E-4</v>
      </c>
      <c r="D16" s="49"/>
      <c r="E16" s="38"/>
      <c r="F16" s="34"/>
      <c r="G16" s="3">
        <v>12</v>
      </c>
      <c r="H16" s="37" t="s">
        <v>209</v>
      </c>
      <c r="I16" s="100">
        <f t="shared" ref="I16:I25" si="0">I15-2</f>
        <v>28</v>
      </c>
      <c r="J16" s="136">
        <v>9.2914351851851838E-4</v>
      </c>
      <c r="K16" s="49"/>
      <c r="L16" s="38"/>
      <c r="M16" s="34"/>
      <c r="N16" s="3">
        <v>12</v>
      </c>
      <c r="O16" s="69" t="s">
        <v>209</v>
      </c>
      <c r="P16" s="100">
        <f t="shared" ref="P16:P25" si="1">P15-2</f>
        <v>28</v>
      </c>
      <c r="Q16" s="136">
        <v>9.1856481481481476E-4</v>
      </c>
      <c r="R16" s="49"/>
      <c r="S16" s="38"/>
      <c r="U16" s="138">
        <v>12</v>
      </c>
      <c r="V16" s="37" t="s">
        <v>110</v>
      </c>
      <c r="W16" s="136">
        <v>9.1193287037037035E-4</v>
      </c>
      <c r="X16" s="138">
        <v>7</v>
      </c>
      <c r="Y16" s="136">
        <v>9.1358796296296294E-4</v>
      </c>
      <c r="Z16" s="138">
        <v>17</v>
      </c>
      <c r="AA16" s="136">
        <v>9.7643518518518522E-4</v>
      </c>
      <c r="AB16" s="127">
        <v>60</v>
      </c>
    </row>
    <row r="17" spans="1:28">
      <c r="A17" s="6">
        <v>13</v>
      </c>
      <c r="B17" s="37" t="s">
        <v>208</v>
      </c>
      <c r="C17" s="136">
        <v>9.3269675925925931E-4</v>
      </c>
      <c r="D17" s="49"/>
      <c r="E17" s="38"/>
      <c r="F17" s="34"/>
      <c r="G17" s="3">
        <v>13</v>
      </c>
      <c r="H17" s="37" t="s">
        <v>287</v>
      </c>
      <c r="I17" s="100">
        <f t="shared" si="0"/>
        <v>26</v>
      </c>
      <c r="J17" s="136">
        <v>9.2405092592592593E-4</v>
      </c>
      <c r="K17" s="49"/>
      <c r="L17" s="38"/>
      <c r="M17" s="34"/>
      <c r="N17" s="3">
        <v>13</v>
      </c>
      <c r="O17" s="69" t="s">
        <v>116</v>
      </c>
      <c r="P17" s="100">
        <f t="shared" si="1"/>
        <v>26</v>
      </c>
      <c r="Q17" s="136">
        <v>9.3981481481481477E-4</v>
      </c>
      <c r="R17" s="49"/>
      <c r="S17" s="38"/>
      <c r="U17" s="138">
        <v>13</v>
      </c>
      <c r="V17" s="37" t="s">
        <v>287</v>
      </c>
      <c r="W17" s="136">
        <v>9.334837962962963E-4</v>
      </c>
      <c r="X17" s="138">
        <v>13</v>
      </c>
      <c r="Y17" s="136">
        <v>9.2405092592592593E-4</v>
      </c>
      <c r="Z17" s="138">
        <v>11</v>
      </c>
      <c r="AA17" s="136">
        <v>9.1239583333333331E-4</v>
      </c>
      <c r="AB17" s="127">
        <v>56</v>
      </c>
    </row>
    <row r="18" spans="1:28">
      <c r="A18" s="6">
        <v>14</v>
      </c>
      <c r="B18" s="37" t="s">
        <v>287</v>
      </c>
      <c r="C18" s="136">
        <v>9.334837962962963E-4</v>
      </c>
      <c r="D18" s="49"/>
      <c r="E18" s="38"/>
      <c r="F18" s="34"/>
      <c r="G18" s="3">
        <v>14</v>
      </c>
      <c r="H18" s="81" t="s">
        <v>335</v>
      </c>
      <c r="I18" s="100">
        <f t="shared" si="0"/>
        <v>24</v>
      </c>
      <c r="J18" s="136">
        <v>9.3173611111111105E-4</v>
      </c>
      <c r="K18" s="49"/>
      <c r="L18" s="38"/>
      <c r="M18" s="34"/>
      <c r="N18" s="3">
        <v>14</v>
      </c>
      <c r="O18" s="37" t="s">
        <v>336</v>
      </c>
      <c r="P18" s="100">
        <f t="shared" si="1"/>
        <v>24</v>
      </c>
      <c r="Q18" s="136">
        <v>9.6339120370370372E-4</v>
      </c>
      <c r="R18" s="49"/>
      <c r="S18" s="38"/>
      <c r="U18" s="138">
        <v>14</v>
      </c>
      <c r="V18" s="37" t="s">
        <v>209</v>
      </c>
      <c r="W18" s="136">
        <v>9.2929398148148146E-4</v>
      </c>
      <c r="X18" s="138">
        <v>12</v>
      </c>
      <c r="Y18" s="136">
        <v>9.2914351851851838E-4</v>
      </c>
      <c r="Z18" s="138">
        <v>12</v>
      </c>
      <c r="AA18" s="136">
        <v>9.1856481481481476E-4</v>
      </c>
      <c r="AB18" s="127">
        <v>56</v>
      </c>
    </row>
    <row r="19" spans="1:28">
      <c r="A19" s="6">
        <v>15</v>
      </c>
      <c r="B19" s="37" t="s">
        <v>116</v>
      </c>
      <c r="C19" s="136">
        <v>9.410300925925927E-4</v>
      </c>
      <c r="D19" s="49"/>
      <c r="E19" s="38"/>
      <c r="F19" s="34"/>
      <c r="G19" s="3">
        <v>15</v>
      </c>
      <c r="H19" s="37" t="s">
        <v>116</v>
      </c>
      <c r="I19" s="100">
        <f t="shared" si="0"/>
        <v>22</v>
      </c>
      <c r="J19" s="136">
        <v>9.3366898148148139E-4</v>
      </c>
      <c r="K19" s="49"/>
      <c r="L19" s="38"/>
      <c r="M19" s="34"/>
      <c r="N19" s="3">
        <v>15</v>
      </c>
      <c r="O19" s="69" t="s">
        <v>113</v>
      </c>
      <c r="P19" s="100">
        <f t="shared" si="1"/>
        <v>22</v>
      </c>
      <c r="Q19" s="136">
        <v>9.1304398148148158E-4</v>
      </c>
      <c r="R19" s="49"/>
      <c r="S19" s="38"/>
      <c r="U19" s="138">
        <v>15</v>
      </c>
      <c r="V19" s="37" t="s">
        <v>208</v>
      </c>
      <c r="W19" s="136">
        <v>9.3269675925925931E-4</v>
      </c>
      <c r="X19" s="138">
        <v>10</v>
      </c>
      <c r="Y19" s="136">
        <v>9.2328703703703702E-4</v>
      </c>
      <c r="Z19" s="138">
        <v>16</v>
      </c>
      <c r="AA19" s="136">
        <v>9.0967592592592586E-4</v>
      </c>
      <c r="AB19" s="127">
        <v>53</v>
      </c>
    </row>
    <row r="20" spans="1:28">
      <c r="A20" s="6">
        <v>16</v>
      </c>
      <c r="B20" s="37" t="s">
        <v>336</v>
      </c>
      <c r="C20" s="136">
        <v>1.031909722222222E-3</v>
      </c>
      <c r="D20" s="49"/>
      <c r="E20" s="38"/>
      <c r="F20" s="34"/>
      <c r="G20" s="3">
        <v>16</v>
      </c>
      <c r="H20" s="37" t="s">
        <v>336</v>
      </c>
      <c r="I20" s="100">
        <f t="shared" si="0"/>
        <v>20</v>
      </c>
      <c r="J20" s="136">
        <v>9.930555555555554E-4</v>
      </c>
      <c r="K20" s="49"/>
      <c r="L20" s="38"/>
      <c r="M20" s="34"/>
      <c r="N20" s="3">
        <v>16</v>
      </c>
      <c r="O20" s="37" t="s">
        <v>208</v>
      </c>
      <c r="P20" s="100">
        <f t="shared" si="1"/>
        <v>20</v>
      </c>
      <c r="Q20" s="136">
        <v>9.0967592592592586E-4</v>
      </c>
      <c r="R20" s="49"/>
      <c r="S20" s="38"/>
      <c r="U20" s="138">
        <v>16</v>
      </c>
      <c r="V20" s="37" t="s">
        <v>116</v>
      </c>
      <c r="W20" s="136">
        <v>9.410300925925927E-4</v>
      </c>
      <c r="X20" s="138">
        <v>15</v>
      </c>
      <c r="Y20" s="136">
        <v>9.3366898148148139E-4</v>
      </c>
      <c r="Z20" s="138">
        <v>13</v>
      </c>
      <c r="AA20" s="136">
        <v>9.3981481481481477E-4</v>
      </c>
      <c r="AB20" s="127">
        <v>48</v>
      </c>
    </row>
    <row r="21" spans="1:28">
      <c r="A21" s="6">
        <v>17</v>
      </c>
      <c r="B21" s="37" t="s">
        <v>337</v>
      </c>
      <c r="C21" s="136">
        <v>3.5808796296296296E-3</v>
      </c>
      <c r="D21" s="49"/>
      <c r="E21" s="38"/>
      <c r="F21" s="34"/>
      <c r="G21" s="3">
        <v>17</v>
      </c>
      <c r="H21" s="37" t="s">
        <v>111</v>
      </c>
      <c r="I21" s="100">
        <f t="shared" si="0"/>
        <v>18</v>
      </c>
      <c r="J21" s="136">
        <v>9.3444444444444445E-4</v>
      </c>
      <c r="K21" s="49"/>
      <c r="L21" s="38"/>
      <c r="M21" s="34"/>
      <c r="N21" s="3">
        <v>17</v>
      </c>
      <c r="O21" s="81" t="s">
        <v>110</v>
      </c>
      <c r="P21" s="100">
        <f t="shared" si="1"/>
        <v>18</v>
      </c>
      <c r="Q21" s="136">
        <v>9.7643518518518522E-4</v>
      </c>
      <c r="R21" s="49"/>
      <c r="S21" s="38"/>
      <c r="U21" s="138">
        <v>17</v>
      </c>
      <c r="V21" s="37" t="s">
        <v>336</v>
      </c>
      <c r="W21" s="136">
        <v>1.031909722222222E-3</v>
      </c>
      <c r="X21" s="138">
        <v>16</v>
      </c>
      <c r="Y21" s="136">
        <v>9.930555555555554E-4</v>
      </c>
      <c r="Z21" s="138">
        <v>14</v>
      </c>
      <c r="AA21" s="136">
        <v>9.6339120370370372E-4</v>
      </c>
      <c r="AB21" s="127">
        <v>44</v>
      </c>
    </row>
    <row r="22" spans="1:28">
      <c r="A22" s="6">
        <v>18</v>
      </c>
      <c r="B22" s="116"/>
      <c r="C22" s="136"/>
      <c r="D22" s="49"/>
      <c r="E22" s="38"/>
      <c r="F22" s="34"/>
      <c r="G22" s="3">
        <v>18</v>
      </c>
      <c r="H22" s="81"/>
      <c r="I22" s="100">
        <f t="shared" si="0"/>
        <v>16</v>
      </c>
      <c r="J22" s="136"/>
      <c r="K22" s="49"/>
      <c r="L22" s="38"/>
      <c r="M22" s="34"/>
      <c r="N22" s="3">
        <v>18</v>
      </c>
      <c r="O22" s="81"/>
      <c r="P22" s="100">
        <f t="shared" si="1"/>
        <v>16</v>
      </c>
      <c r="Q22" s="136"/>
      <c r="R22" s="49"/>
      <c r="S22" s="38"/>
      <c r="U22" s="138">
        <v>18</v>
      </c>
      <c r="V22" s="37">
        <f t="shared" ref="V22:V27" si="2">B22</f>
        <v>0</v>
      </c>
      <c r="W22" s="136" t="e">
        <f t="shared" ref="W22:W27" si="3">VLOOKUP(V22,B:C,2,FALSE)</f>
        <v>#N/A</v>
      </c>
      <c r="X22" s="138" t="e">
        <f t="shared" ref="X22:X27" si="4">VLOOKUP(V22,H:I,2,FALSE)</f>
        <v>#N/A</v>
      </c>
      <c r="Y22" s="136" t="e">
        <f t="shared" ref="Y22:Y27" si="5">VLOOKUP(V22,H:J,3,FALSE)</f>
        <v>#N/A</v>
      </c>
      <c r="Z22" s="138" t="e">
        <f t="shared" ref="Z22:Z27" si="6">VLOOKUP(V22,O:P,2,FALSE)</f>
        <v>#N/A</v>
      </c>
      <c r="AA22" s="136" t="e">
        <f t="shared" ref="AA22:AA27" si="7">VLOOKUP(V22,O:Q,3,FALSE)</f>
        <v>#N/A</v>
      </c>
      <c r="AB22" s="127" t="e">
        <f t="shared" ref="AB22:AB27" si="8">X22+Z22</f>
        <v>#N/A</v>
      </c>
    </row>
    <row r="23" spans="1:28">
      <c r="A23" s="6">
        <v>19</v>
      </c>
      <c r="B23" s="119"/>
      <c r="C23" s="136"/>
      <c r="D23" s="49"/>
      <c r="E23" s="38"/>
      <c r="F23" s="34"/>
      <c r="G23" s="3">
        <v>19</v>
      </c>
      <c r="H23" s="81"/>
      <c r="I23" s="100">
        <f t="shared" si="0"/>
        <v>14</v>
      </c>
      <c r="J23" s="136"/>
      <c r="K23" s="49"/>
      <c r="L23" s="38"/>
      <c r="M23" s="34"/>
      <c r="N23" s="3">
        <v>19</v>
      </c>
      <c r="O23" s="81"/>
      <c r="P23" s="100">
        <f t="shared" si="1"/>
        <v>14</v>
      </c>
      <c r="Q23" s="136"/>
      <c r="R23" s="49"/>
      <c r="S23" s="38"/>
      <c r="U23" s="138">
        <v>19</v>
      </c>
      <c r="V23" s="37">
        <f t="shared" si="2"/>
        <v>0</v>
      </c>
      <c r="W23" s="136" t="e">
        <f t="shared" si="3"/>
        <v>#N/A</v>
      </c>
      <c r="X23" s="138" t="e">
        <f t="shared" si="4"/>
        <v>#N/A</v>
      </c>
      <c r="Y23" s="136" t="e">
        <f t="shared" si="5"/>
        <v>#N/A</v>
      </c>
      <c r="Z23" s="138" t="e">
        <f t="shared" si="6"/>
        <v>#N/A</v>
      </c>
      <c r="AA23" s="136" t="e">
        <f t="shared" si="7"/>
        <v>#N/A</v>
      </c>
      <c r="AB23" s="127" t="e">
        <f t="shared" si="8"/>
        <v>#N/A</v>
      </c>
    </row>
    <row r="24" spans="1:28">
      <c r="A24" s="6">
        <v>20</v>
      </c>
      <c r="B24" s="121"/>
      <c r="C24" s="136"/>
      <c r="D24" s="49"/>
      <c r="E24" s="38"/>
      <c r="F24" s="34"/>
      <c r="G24" s="3">
        <v>20</v>
      </c>
      <c r="H24" s="81"/>
      <c r="I24" s="100">
        <f t="shared" si="0"/>
        <v>12</v>
      </c>
      <c r="J24" s="136"/>
      <c r="K24" s="49"/>
      <c r="L24" s="38"/>
      <c r="M24" s="34"/>
      <c r="N24" s="3">
        <v>20</v>
      </c>
      <c r="O24" s="81"/>
      <c r="P24" s="100">
        <f t="shared" si="1"/>
        <v>12</v>
      </c>
      <c r="Q24" s="136"/>
      <c r="R24" s="49"/>
      <c r="S24" s="38"/>
      <c r="U24" s="138">
        <v>20</v>
      </c>
      <c r="V24" s="37">
        <f t="shared" si="2"/>
        <v>0</v>
      </c>
      <c r="W24" s="136" t="e">
        <f t="shared" si="3"/>
        <v>#N/A</v>
      </c>
      <c r="X24" s="138" t="e">
        <f t="shared" si="4"/>
        <v>#N/A</v>
      </c>
      <c r="Y24" s="136" t="e">
        <f t="shared" si="5"/>
        <v>#N/A</v>
      </c>
      <c r="Z24" s="138" t="e">
        <f t="shared" si="6"/>
        <v>#N/A</v>
      </c>
      <c r="AA24" s="136" t="e">
        <f t="shared" si="7"/>
        <v>#N/A</v>
      </c>
      <c r="AB24" s="127" t="e">
        <f t="shared" si="8"/>
        <v>#N/A</v>
      </c>
    </row>
    <row r="25" spans="1:28">
      <c r="A25" s="6">
        <v>21</v>
      </c>
      <c r="B25" s="119"/>
      <c r="C25" s="136"/>
      <c r="D25" s="49"/>
      <c r="E25" s="38"/>
      <c r="F25" s="34"/>
      <c r="G25" s="3">
        <v>21</v>
      </c>
      <c r="H25" s="81"/>
      <c r="I25" s="100">
        <f t="shared" si="0"/>
        <v>10</v>
      </c>
      <c r="J25" s="136"/>
      <c r="K25" s="49"/>
      <c r="L25" s="38"/>
      <c r="M25" s="34"/>
      <c r="N25" s="3">
        <v>21</v>
      </c>
      <c r="O25" s="81"/>
      <c r="P25" s="100">
        <f t="shared" si="1"/>
        <v>10</v>
      </c>
      <c r="Q25" s="136"/>
      <c r="R25" s="49"/>
      <c r="S25" s="38"/>
      <c r="U25" s="138">
        <v>21</v>
      </c>
      <c r="V25" s="37">
        <f t="shared" si="2"/>
        <v>0</v>
      </c>
      <c r="W25" s="136" t="e">
        <f t="shared" si="3"/>
        <v>#N/A</v>
      </c>
      <c r="X25" s="138" t="e">
        <f t="shared" si="4"/>
        <v>#N/A</v>
      </c>
      <c r="Y25" s="136" t="e">
        <f t="shared" si="5"/>
        <v>#N/A</v>
      </c>
      <c r="Z25" s="138" t="e">
        <f t="shared" si="6"/>
        <v>#N/A</v>
      </c>
      <c r="AA25" s="136" t="e">
        <f t="shared" si="7"/>
        <v>#N/A</v>
      </c>
      <c r="AB25" s="127" t="e">
        <f t="shared" si="8"/>
        <v>#N/A</v>
      </c>
    </row>
    <row r="26" spans="1:28">
      <c r="A26" s="6">
        <v>22</v>
      </c>
      <c r="B26" s="121"/>
      <c r="C26" s="136"/>
      <c r="D26" s="49"/>
      <c r="E26" s="38"/>
      <c r="F26" s="34"/>
      <c r="G26" s="3">
        <v>22</v>
      </c>
      <c r="H26" s="81"/>
      <c r="I26" s="100">
        <f t="shared" ref="I26:I34" si="9">I25-1</f>
        <v>9</v>
      </c>
      <c r="J26" s="136"/>
      <c r="K26" s="49"/>
      <c r="L26" s="38"/>
      <c r="M26" s="34"/>
      <c r="N26" s="3">
        <v>22</v>
      </c>
      <c r="O26" s="81"/>
      <c r="P26" s="100">
        <f t="shared" ref="P26:P34" si="10">P25-1</f>
        <v>9</v>
      </c>
      <c r="Q26" s="136"/>
      <c r="R26" s="49"/>
      <c r="S26" s="38"/>
      <c r="U26" s="138">
        <v>22</v>
      </c>
      <c r="V26" s="37">
        <f t="shared" si="2"/>
        <v>0</v>
      </c>
      <c r="W26" s="136" t="e">
        <f t="shared" si="3"/>
        <v>#N/A</v>
      </c>
      <c r="X26" s="138" t="e">
        <f t="shared" si="4"/>
        <v>#N/A</v>
      </c>
      <c r="Y26" s="136" t="e">
        <f t="shared" si="5"/>
        <v>#N/A</v>
      </c>
      <c r="Z26" s="138" t="e">
        <f t="shared" si="6"/>
        <v>#N/A</v>
      </c>
      <c r="AA26" s="136" t="e">
        <f t="shared" si="7"/>
        <v>#N/A</v>
      </c>
      <c r="AB26" s="127" t="e">
        <f t="shared" si="8"/>
        <v>#N/A</v>
      </c>
    </row>
    <row r="27" spans="1:28">
      <c r="A27" s="6">
        <v>23</v>
      </c>
      <c r="B27" s="119"/>
      <c r="C27" s="136"/>
      <c r="D27" s="49"/>
      <c r="E27" s="38"/>
      <c r="F27" s="34"/>
      <c r="G27" s="3">
        <v>23</v>
      </c>
      <c r="H27" s="81"/>
      <c r="I27" s="100">
        <f t="shared" si="9"/>
        <v>8</v>
      </c>
      <c r="J27" s="136"/>
      <c r="K27" s="49"/>
      <c r="L27" s="38"/>
      <c r="M27" s="34"/>
      <c r="N27" s="3">
        <v>23</v>
      </c>
      <c r="O27" s="81"/>
      <c r="P27" s="100">
        <f t="shared" si="10"/>
        <v>8</v>
      </c>
      <c r="Q27" s="136"/>
      <c r="R27" s="49"/>
      <c r="S27" s="38"/>
      <c r="U27" s="138">
        <v>23</v>
      </c>
      <c r="V27" s="37">
        <f t="shared" si="2"/>
        <v>0</v>
      </c>
      <c r="W27" s="136" t="e">
        <f t="shared" si="3"/>
        <v>#N/A</v>
      </c>
      <c r="X27" s="138" t="e">
        <f t="shared" si="4"/>
        <v>#N/A</v>
      </c>
      <c r="Y27" s="136" t="e">
        <f t="shared" si="5"/>
        <v>#N/A</v>
      </c>
      <c r="Z27" s="138" t="e">
        <f t="shared" si="6"/>
        <v>#N/A</v>
      </c>
      <c r="AA27" s="136" t="e">
        <f t="shared" si="7"/>
        <v>#N/A</v>
      </c>
      <c r="AB27" s="127" t="e">
        <f t="shared" si="8"/>
        <v>#N/A</v>
      </c>
    </row>
    <row r="28" spans="1:28">
      <c r="A28" s="3">
        <v>24</v>
      </c>
      <c r="B28" s="119"/>
      <c r="C28" s="136"/>
      <c r="D28" s="118"/>
      <c r="E28" s="38"/>
      <c r="F28" s="34"/>
      <c r="G28" s="3">
        <v>24</v>
      </c>
      <c r="H28" s="81"/>
      <c r="I28" s="100">
        <f t="shared" si="9"/>
        <v>7</v>
      </c>
      <c r="J28" s="136"/>
      <c r="K28" s="118"/>
      <c r="L28" s="38"/>
      <c r="M28" s="34"/>
      <c r="N28" s="3">
        <v>24</v>
      </c>
      <c r="O28" s="81"/>
      <c r="P28" s="100">
        <f t="shared" si="10"/>
        <v>7</v>
      </c>
      <c r="Q28" s="136"/>
      <c r="R28" s="118"/>
      <c r="S28" s="38"/>
      <c r="U28" s="138">
        <v>24</v>
      </c>
      <c r="V28" s="37">
        <f t="shared" ref="V28:V34" si="11">B28</f>
        <v>0</v>
      </c>
      <c r="W28" s="136" t="e">
        <f t="shared" ref="W28:W34" si="12">VLOOKUP(V28,B:C,2,FALSE)</f>
        <v>#N/A</v>
      </c>
      <c r="X28" s="138" t="e">
        <f t="shared" ref="X28:X34" si="13">VLOOKUP(V28,H:I,2,FALSE)</f>
        <v>#N/A</v>
      </c>
      <c r="Y28" s="136" t="e">
        <f t="shared" ref="Y28:Y34" si="14">VLOOKUP(V28,H:J,3,FALSE)</f>
        <v>#N/A</v>
      </c>
      <c r="Z28" s="138" t="e">
        <f t="shared" ref="Z28:Z34" si="15">VLOOKUP(V28,O:P,2,FALSE)</f>
        <v>#N/A</v>
      </c>
      <c r="AA28" s="136" t="e">
        <f t="shared" ref="AA28:AA34" si="16">VLOOKUP(V28,O:Q,3,FALSE)</f>
        <v>#N/A</v>
      </c>
      <c r="AB28" s="127" t="e">
        <f t="shared" ref="AB28:AB34" si="17">X28+Z28</f>
        <v>#N/A</v>
      </c>
    </row>
    <row r="29" spans="1:28">
      <c r="A29" s="3">
        <v>25</v>
      </c>
      <c r="B29" s="119"/>
      <c r="C29" s="136"/>
      <c r="D29" s="120"/>
      <c r="E29" s="38"/>
      <c r="F29" s="34"/>
      <c r="G29" s="3">
        <v>25</v>
      </c>
      <c r="H29" s="128"/>
      <c r="I29" s="100">
        <f t="shared" si="9"/>
        <v>6</v>
      </c>
      <c r="J29" s="136"/>
      <c r="K29" s="120"/>
      <c r="L29" s="38"/>
      <c r="M29" s="34"/>
      <c r="N29" s="3">
        <v>25</v>
      </c>
      <c r="O29" s="128"/>
      <c r="P29" s="100">
        <f t="shared" si="10"/>
        <v>6</v>
      </c>
      <c r="Q29" s="136"/>
      <c r="R29" s="120"/>
      <c r="S29" s="38"/>
      <c r="U29" s="138">
        <v>25</v>
      </c>
      <c r="V29" s="37">
        <f t="shared" si="11"/>
        <v>0</v>
      </c>
      <c r="W29" s="136" t="e">
        <f t="shared" si="12"/>
        <v>#N/A</v>
      </c>
      <c r="X29" s="138" t="e">
        <f t="shared" si="13"/>
        <v>#N/A</v>
      </c>
      <c r="Y29" s="136" t="e">
        <f t="shared" si="14"/>
        <v>#N/A</v>
      </c>
      <c r="Z29" s="138" t="e">
        <f t="shared" si="15"/>
        <v>#N/A</v>
      </c>
      <c r="AA29" s="136" t="e">
        <f t="shared" si="16"/>
        <v>#N/A</v>
      </c>
      <c r="AB29" s="127" t="e">
        <f t="shared" si="17"/>
        <v>#N/A</v>
      </c>
    </row>
    <row r="30" spans="1:28">
      <c r="A30" s="3">
        <v>26</v>
      </c>
      <c r="B30" s="121"/>
      <c r="C30" s="136"/>
      <c r="D30" s="122"/>
      <c r="E30" s="38"/>
      <c r="F30" s="34"/>
      <c r="G30" s="3">
        <v>26</v>
      </c>
      <c r="H30" s="128"/>
      <c r="I30" s="100">
        <f t="shared" si="9"/>
        <v>5</v>
      </c>
      <c r="J30" s="136"/>
      <c r="K30" s="122"/>
      <c r="L30" s="38"/>
      <c r="M30" s="34"/>
      <c r="N30" s="3">
        <v>26</v>
      </c>
      <c r="O30" s="128"/>
      <c r="P30" s="100">
        <f t="shared" si="10"/>
        <v>5</v>
      </c>
      <c r="Q30" s="136"/>
      <c r="R30" s="122"/>
      <c r="S30" s="38"/>
      <c r="U30" s="138">
        <v>26</v>
      </c>
      <c r="V30" s="37">
        <f t="shared" si="11"/>
        <v>0</v>
      </c>
      <c r="W30" s="136" t="e">
        <f t="shared" si="12"/>
        <v>#N/A</v>
      </c>
      <c r="X30" s="138" t="e">
        <f t="shared" si="13"/>
        <v>#N/A</v>
      </c>
      <c r="Y30" s="136" t="e">
        <f t="shared" si="14"/>
        <v>#N/A</v>
      </c>
      <c r="Z30" s="138" t="e">
        <f t="shared" si="15"/>
        <v>#N/A</v>
      </c>
      <c r="AA30" s="136" t="e">
        <f t="shared" si="16"/>
        <v>#N/A</v>
      </c>
      <c r="AB30" s="127" t="e">
        <f t="shared" si="17"/>
        <v>#N/A</v>
      </c>
    </row>
    <row r="31" spans="1:28">
      <c r="A31" s="3">
        <v>27</v>
      </c>
      <c r="B31" s="119"/>
      <c r="C31" s="136"/>
      <c r="D31" s="120"/>
      <c r="E31" s="38"/>
      <c r="F31" s="34"/>
      <c r="G31" s="3">
        <v>27</v>
      </c>
      <c r="H31" s="81"/>
      <c r="I31" s="100">
        <f t="shared" si="9"/>
        <v>4</v>
      </c>
      <c r="J31" s="136"/>
      <c r="K31" s="120"/>
      <c r="L31" s="38"/>
      <c r="M31" s="34"/>
      <c r="N31" s="3">
        <v>27</v>
      </c>
      <c r="O31" s="128"/>
      <c r="P31" s="100">
        <f t="shared" si="10"/>
        <v>4</v>
      </c>
      <c r="Q31" s="136"/>
      <c r="R31" s="120"/>
      <c r="S31" s="38"/>
      <c r="U31" s="138">
        <v>27</v>
      </c>
      <c r="V31" s="37">
        <f t="shared" si="11"/>
        <v>0</v>
      </c>
      <c r="W31" s="136" t="e">
        <f t="shared" si="12"/>
        <v>#N/A</v>
      </c>
      <c r="X31" s="138" t="e">
        <f t="shared" si="13"/>
        <v>#N/A</v>
      </c>
      <c r="Y31" s="136" t="e">
        <f t="shared" si="14"/>
        <v>#N/A</v>
      </c>
      <c r="Z31" s="138" t="e">
        <f t="shared" si="15"/>
        <v>#N/A</v>
      </c>
      <c r="AA31" s="136" t="e">
        <f t="shared" si="16"/>
        <v>#N/A</v>
      </c>
      <c r="AB31" s="127" t="e">
        <f t="shared" si="17"/>
        <v>#N/A</v>
      </c>
    </row>
    <row r="32" spans="1:28">
      <c r="A32" s="3">
        <v>28</v>
      </c>
      <c r="B32" s="119"/>
      <c r="C32" s="136"/>
      <c r="D32" s="120"/>
      <c r="E32" s="38"/>
      <c r="F32" s="34"/>
      <c r="G32" s="3">
        <v>28</v>
      </c>
      <c r="H32" s="81"/>
      <c r="I32" s="100">
        <f t="shared" si="9"/>
        <v>3</v>
      </c>
      <c r="J32" s="136"/>
      <c r="K32" s="120"/>
      <c r="L32" s="38"/>
      <c r="M32" s="34"/>
      <c r="N32" s="3">
        <v>28</v>
      </c>
      <c r="O32" s="128"/>
      <c r="P32" s="100">
        <f t="shared" si="10"/>
        <v>3</v>
      </c>
      <c r="Q32" s="136"/>
      <c r="R32" s="120"/>
      <c r="S32" s="38"/>
      <c r="U32" s="138">
        <v>28</v>
      </c>
      <c r="V32" s="37">
        <f t="shared" si="11"/>
        <v>0</v>
      </c>
      <c r="W32" s="136" t="e">
        <f t="shared" si="12"/>
        <v>#N/A</v>
      </c>
      <c r="X32" s="138" t="e">
        <f t="shared" si="13"/>
        <v>#N/A</v>
      </c>
      <c r="Y32" s="136" t="e">
        <f t="shared" si="14"/>
        <v>#N/A</v>
      </c>
      <c r="Z32" s="138" t="e">
        <f t="shared" si="15"/>
        <v>#N/A</v>
      </c>
      <c r="AA32" s="136" t="e">
        <f t="shared" si="16"/>
        <v>#N/A</v>
      </c>
      <c r="AB32" s="127" t="e">
        <f t="shared" si="17"/>
        <v>#N/A</v>
      </c>
    </row>
    <row r="33" spans="1:28">
      <c r="A33" s="3">
        <v>29</v>
      </c>
      <c r="B33" s="119"/>
      <c r="C33" s="136"/>
      <c r="D33" s="120"/>
      <c r="E33" s="38"/>
      <c r="F33" s="34"/>
      <c r="G33" s="3">
        <v>29</v>
      </c>
      <c r="H33" s="128"/>
      <c r="I33" s="100">
        <f t="shared" si="9"/>
        <v>2</v>
      </c>
      <c r="J33" s="136"/>
      <c r="K33" s="120"/>
      <c r="L33" s="38"/>
      <c r="M33" s="34"/>
      <c r="N33" s="3">
        <v>29</v>
      </c>
      <c r="O33" s="128"/>
      <c r="P33" s="100">
        <f t="shared" si="10"/>
        <v>2</v>
      </c>
      <c r="Q33" s="136"/>
      <c r="R33" s="120"/>
      <c r="S33" s="38"/>
      <c r="U33" s="138">
        <v>29</v>
      </c>
      <c r="V33" s="37">
        <f t="shared" si="11"/>
        <v>0</v>
      </c>
      <c r="W33" s="136" t="e">
        <f t="shared" si="12"/>
        <v>#N/A</v>
      </c>
      <c r="X33" s="138" t="e">
        <f t="shared" si="13"/>
        <v>#N/A</v>
      </c>
      <c r="Y33" s="136" t="e">
        <f t="shared" si="14"/>
        <v>#N/A</v>
      </c>
      <c r="Z33" s="138" t="e">
        <f t="shared" si="15"/>
        <v>#N/A</v>
      </c>
      <c r="AA33" s="136" t="e">
        <f t="shared" si="16"/>
        <v>#N/A</v>
      </c>
      <c r="AB33" s="127" t="e">
        <f t="shared" si="17"/>
        <v>#N/A</v>
      </c>
    </row>
    <row r="34" spans="1:28" ht="14" thickBot="1">
      <c r="A34" s="4">
        <v>30</v>
      </c>
      <c r="B34" s="123"/>
      <c r="C34" s="139"/>
      <c r="D34" s="125"/>
      <c r="E34" s="126"/>
      <c r="F34" s="36"/>
      <c r="G34" s="4">
        <v>30</v>
      </c>
      <c r="H34" s="129"/>
      <c r="I34" s="130">
        <f t="shared" si="9"/>
        <v>1</v>
      </c>
      <c r="J34" s="139"/>
      <c r="K34" s="125"/>
      <c r="L34" s="126"/>
      <c r="M34" s="36"/>
      <c r="N34" s="4">
        <v>30</v>
      </c>
      <c r="O34" s="129"/>
      <c r="P34" s="130">
        <f t="shared" si="10"/>
        <v>1</v>
      </c>
      <c r="Q34" s="139"/>
      <c r="R34" s="125"/>
      <c r="S34" s="126"/>
      <c r="U34" s="138">
        <v>30</v>
      </c>
      <c r="V34" s="37">
        <f t="shared" si="11"/>
        <v>0</v>
      </c>
      <c r="W34" s="136" t="e">
        <f t="shared" si="12"/>
        <v>#N/A</v>
      </c>
      <c r="X34" s="138" t="e">
        <f t="shared" si="13"/>
        <v>#N/A</v>
      </c>
      <c r="Y34" s="136" t="e">
        <f t="shared" si="14"/>
        <v>#N/A</v>
      </c>
      <c r="Z34" s="138" t="e">
        <f t="shared" si="15"/>
        <v>#N/A</v>
      </c>
      <c r="AA34" s="136" t="e">
        <f t="shared" si="16"/>
        <v>#N/A</v>
      </c>
      <c r="AB34" s="127" t="e">
        <f t="shared" si="17"/>
        <v>#N/A</v>
      </c>
    </row>
    <row r="35" spans="1:28">
      <c r="A35" s="259" t="s">
        <v>96</v>
      </c>
      <c r="B35" s="259"/>
      <c r="C35" s="259"/>
      <c r="D35" s="259"/>
      <c r="E35" s="259"/>
      <c r="F35" s="259"/>
      <c r="G35" s="259" t="s">
        <v>96</v>
      </c>
      <c r="H35" s="259"/>
      <c r="I35" s="259"/>
      <c r="J35" s="259"/>
      <c r="K35" s="259"/>
      <c r="L35" s="259"/>
      <c r="N35" s="259" t="s">
        <v>96</v>
      </c>
      <c r="O35" s="259"/>
      <c r="P35" s="259"/>
      <c r="Q35" s="259"/>
      <c r="R35" s="259"/>
      <c r="S35" s="259"/>
    </row>
    <row r="36" spans="1:28" ht="14" thickBot="1">
      <c r="A36" s="260"/>
      <c r="B36" s="260"/>
      <c r="C36" s="260"/>
      <c r="D36" s="260"/>
      <c r="E36" s="260"/>
      <c r="F36" s="260"/>
      <c r="G36" s="260"/>
      <c r="H36" s="260"/>
      <c r="I36" s="260"/>
      <c r="J36" s="260"/>
      <c r="K36" s="260"/>
      <c r="L36" s="260"/>
      <c r="M36" s="260"/>
      <c r="N36" s="260"/>
      <c r="O36" s="260"/>
      <c r="P36" s="260"/>
      <c r="Q36" s="260"/>
      <c r="R36" s="260"/>
      <c r="S36" s="260"/>
    </row>
    <row r="37" spans="1:28" ht="25" customHeight="1" thickBot="1">
      <c r="A37" s="249" t="s">
        <v>97</v>
      </c>
      <c r="B37" s="250"/>
      <c r="C37" s="250"/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250"/>
      <c r="P37" s="250"/>
      <c r="Q37" s="250"/>
      <c r="R37" s="250"/>
      <c r="S37" s="251"/>
    </row>
    <row r="38" spans="1:28" ht="14" thickBot="1">
      <c r="A38" s="252" t="s">
        <v>99</v>
      </c>
      <c r="B38" s="253"/>
      <c r="C38" s="254"/>
      <c r="D38" s="254"/>
      <c r="E38" s="255"/>
      <c r="F38" s="34"/>
      <c r="G38" s="256" t="s">
        <v>11</v>
      </c>
      <c r="H38" s="257"/>
      <c r="I38" s="257"/>
      <c r="J38" s="257"/>
      <c r="K38" s="257"/>
      <c r="L38" s="258"/>
      <c r="M38" s="34"/>
      <c r="N38" s="256" t="s">
        <v>12</v>
      </c>
      <c r="O38" s="257"/>
      <c r="P38" s="257"/>
      <c r="Q38" s="257"/>
      <c r="R38" s="257"/>
      <c r="S38" s="258"/>
    </row>
    <row r="39" spans="1:28" ht="28">
      <c r="A39" s="5" t="s">
        <v>46</v>
      </c>
      <c r="B39" s="33" t="s">
        <v>45</v>
      </c>
      <c r="C39" s="78" t="s">
        <v>47</v>
      </c>
      <c r="D39" s="47" t="s">
        <v>4</v>
      </c>
      <c r="E39" s="10" t="s">
        <v>77</v>
      </c>
      <c r="F39" s="34"/>
      <c r="G39" s="9" t="s">
        <v>46</v>
      </c>
      <c r="H39" s="77" t="s">
        <v>45</v>
      </c>
      <c r="I39" s="78" t="s">
        <v>14</v>
      </c>
      <c r="J39" s="78" t="s">
        <v>47</v>
      </c>
      <c r="K39" s="47" t="s">
        <v>4</v>
      </c>
      <c r="L39" s="10" t="s">
        <v>77</v>
      </c>
      <c r="M39" s="34"/>
      <c r="N39" s="9" t="s">
        <v>46</v>
      </c>
      <c r="O39" s="77" t="s">
        <v>45</v>
      </c>
      <c r="P39" s="78" t="s">
        <v>14</v>
      </c>
      <c r="Q39" s="78" t="s">
        <v>47</v>
      </c>
      <c r="R39" s="47" t="s">
        <v>4</v>
      </c>
      <c r="S39" s="10" t="s">
        <v>77</v>
      </c>
      <c r="U39" s="78" t="s">
        <v>46</v>
      </c>
      <c r="V39" s="77" t="s">
        <v>45</v>
      </c>
      <c r="W39" s="78" t="s">
        <v>280</v>
      </c>
      <c r="X39" s="78" t="s">
        <v>11</v>
      </c>
      <c r="Y39" s="78" t="s">
        <v>279</v>
      </c>
      <c r="Z39" s="78" t="s">
        <v>12</v>
      </c>
      <c r="AA39" s="78" t="s">
        <v>279</v>
      </c>
      <c r="AB39" s="78" t="s">
        <v>14</v>
      </c>
    </row>
    <row r="40" spans="1:28">
      <c r="A40" s="7">
        <v>1</v>
      </c>
      <c r="B40" s="81" t="s">
        <v>152</v>
      </c>
      <c r="C40" s="136">
        <v>9.244097222222223E-4</v>
      </c>
      <c r="D40" s="49"/>
      <c r="E40" s="141">
        <v>3</v>
      </c>
      <c r="F40" s="34"/>
      <c r="G40" s="3">
        <v>1</v>
      </c>
      <c r="H40" s="81" t="s">
        <v>152</v>
      </c>
      <c r="I40" s="127">
        <v>75</v>
      </c>
      <c r="J40" s="136">
        <v>9.2295138888888895E-4</v>
      </c>
      <c r="K40" s="45"/>
      <c r="L40" s="141">
        <v>3</v>
      </c>
      <c r="M40" s="34"/>
      <c r="N40" s="3">
        <v>1</v>
      </c>
      <c r="O40" s="69" t="s">
        <v>152</v>
      </c>
      <c r="P40" s="127">
        <v>75</v>
      </c>
      <c r="Q40" s="136">
        <v>9.2756944444444451E-4</v>
      </c>
      <c r="R40" s="45"/>
      <c r="S40" s="141">
        <v>3</v>
      </c>
      <c r="U40" s="138">
        <v>1</v>
      </c>
      <c r="V40" s="37" t="s">
        <v>152</v>
      </c>
      <c r="W40" s="136">
        <v>9.244097222222223E-4</v>
      </c>
      <c r="X40" s="138">
        <v>1</v>
      </c>
      <c r="Y40" s="136">
        <v>9.2295138888888895E-4</v>
      </c>
      <c r="Z40" s="138">
        <v>1</v>
      </c>
      <c r="AA40" s="136">
        <v>9.2756944444444451E-4</v>
      </c>
      <c r="AB40" s="127">
        <v>162</v>
      </c>
    </row>
    <row r="41" spans="1:28">
      <c r="A41" s="7">
        <v>2</v>
      </c>
      <c r="B41" s="37" t="s">
        <v>155</v>
      </c>
      <c r="C41" s="136">
        <v>9.4626157407407419E-4</v>
      </c>
      <c r="D41" s="49"/>
      <c r="E41" s="38"/>
      <c r="F41" s="34"/>
      <c r="G41" s="3">
        <v>2</v>
      </c>
      <c r="H41" s="37" t="s">
        <v>156</v>
      </c>
      <c r="I41" s="100">
        <f>I40-8</f>
        <v>67</v>
      </c>
      <c r="J41" s="136">
        <v>9.4281250000000007E-4</v>
      </c>
      <c r="K41" s="45"/>
      <c r="L41" s="40"/>
      <c r="M41" s="34"/>
      <c r="N41" s="3">
        <v>2</v>
      </c>
      <c r="O41" s="69" t="s">
        <v>156</v>
      </c>
      <c r="P41" s="100">
        <f>P40-8</f>
        <v>67</v>
      </c>
      <c r="Q41" s="136">
        <v>9.4234953703703711E-4</v>
      </c>
      <c r="R41" s="45"/>
      <c r="S41" s="40"/>
      <c r="U41" s="138">
        <v>2</v>
      </c>
      <c r="V41" s="37" t="s">
        <v>156</v>
      </c>
      <c r="W41" s="136">
        <v>9.6011574074074087E-4</v>
      </c>
      <c r="X41" s="138">
        <v>2</v>
      </c>
      <c r="Y41" s="136">
        <v>9.4281250000000007E-4</v>
      </c>
      <c r="Z41" s="138">
        <v>2</v>
      </c>
      <c r="AA41" s="136">
        <v>9.4234953703703711E-4</v>
      </c>
      <c r="AB41" s="127">
        <v>134</v>
      </c>
    </row>
    <row r="42" spans="1:28">
      <c r="A42" s="7">
        <v>3</v>
      </c>
      <c r="B42" s="37" t="s">
        <v>156</v>
      </c>
      <c r="C42" s="136">
        <v>9.6011574074074087E-4</v>
      </c>
      <c r="D42" s="49"/>
      <c r="E42" s="38"/>
      <c r="F42" s="34"/>
      <c r="G42" s="3">
        <v>3</v>
      </c>
      <c r="H42" s="37" t="s">
        <v>155</v>
      </c>
      <c r="I42" s="100">
        <f>I41-7</f>
        <v>60</v>
      </c>
      <c r="J42" s="136">
        <v>9.5496527777777778E-4</v>
      </c>
      <c r="K42" s="45"/>
      <c r="L42" s="40"/>
      <c r="M42" s="34"/>
      <c r="N42" s="3">
        <v>3</v>
      </c>
      <c r="O42" s="69" t="s">
        <v>155</v>
      </c>
      <c r="P42" s="100">
        <f>P41-7</f>
        <v>60</v>
      </c>
      <c r="Q42" s="136">
        <v>9.3858796296296312E-4</v>
      </c>
      <c r="R42" s="45"/>
      <c r="S42" s="40"/>
      <c r="U42" s="138">
        <v>3</v>
      </c>
      <c r="V42" s="37" t="s">
        <v>155</v>
      </c>
      <c r="W42" s="136">
        <v>9.4626157407407419E-4</v>
      </c>
      <c r="X42" s="138">
        <v>3</v>
      </c>
      <c r="Y42" s="136">
        <v>9.5496527777777778E-4</v>
      </c>
      <c r="Z42" s="138">
        <v>3</v>
      </c>
      <c r="AA42" s="136">
        <v>9.3858796296296312E-4</v>
      </c>
      <c r="AB42" s="127">
        <v>120</v>
      </c>
    </row>
    <row r="43" spans="1:28">
      <c r="A43" s="7">
        <v>4</v>
      </c>
      <c r="B43" s="37"/>
      <c r="C43" s="136"/>
      <c r="D43" s="49"/>
      <c r="E43" s="38"/>
      <c r="F43" s="34"/>
      <c r="G43" s="3">
        <v>4</v>
      </c>
      <c r="H43" s="69"/>
      <c r="I43" s="100">
        <f>I42-6</f>
        <v>54</v>
      </c>
      <c r="J43" s="79"/>
      <c r="K43" s="45"/>
      <c r="L43" s="40"/>
      <c r="M43" s="34"/>
      <c r="N43" s="3">
        <v>4</v>
      </c>
      <c r="O43" s="81"/>
      <c r="P43" s="100">
        <f>P42-6</f>
        <v>54</v>
      </c>
      <c r="Q43" s="39"/>
      <c r="R43" s="45"/>
      <c r="S43" s="40"/>
      <c r="U43" s="138">
        <v>4</v>
      </c>
      <c r="V43" s="37">
        <f t="shared" ref="V43:V45" si="18">B43</f>
        <v>0</v>
      </c>
      <c r="W43" s="136" t="e">
        <f t="shared" ref="W43:W45" si="19">VLOOKUP(V43,B:C,2,FALSE)</f>
        <v>#N/A</v>
      </c>
      <c r="X43" s="138" t="e">
        <f t="shared" ref="X43:X45" si="20">VLOOKUP(V43,H:I,2,FALSE)</f>
        <v>#N/A</v>
      </c>
      <c r="Y43" s="136" t="e">
        <f t="shared" ref="Y43:Y45" si="21">VLOOKUP(V43,H:J,3,FALSE)</f>
        <v>#N/A</v>
      </c>
      <c r="Z43" s="138" t="e">
        <f t="shared" ref="Z43:Z45" si="22">VLOOKUP(V43,O:P,2,FALSE)</f>
        <v>#N/A</v>
      </c>
      <c r="AA43" s="136" t="e">
        <f t="shared" ref="AA43:AA45" si="23">VLOOKUP(V43,O:Q,3,FALSE)</f>
        <v>#N/A</v>
      </c>
      <c r="AB43" s="127" t="e">
        <f t="shared" ref="AB43:AB45" si="24">X43+Z43</f>
        <v>#N/A</v>
      </c>
    </row>
    <row r="44" spans="1:28">
      <c r="A44" s="7">
        <v>5</v>
      </c>
      <c r="B44" s="37"/>
      <c r="C44" s="136"/>
      <c r="D44" s="49"/>
      <c r="E44" s="38"/>
      <c r="F44" s="34"/>
      <c r="G44" s="3">
        <v>5</v>
      </c>
      <c r="H44" s="69"/>
      <c r="I44" s="100">
        <f>I43-5</f>
        <v>49</v>
      </c>
      <c r="J44" s="79"/>
      <c r="K44" s="45"/>
      <c r="L44" s="40"/>
      <c r="M44" s="34"/>
      <c r="N44" s="3">
        <v>5</v>
      </c>
      <c r="O44" s="69"/>
      <c r="P44" s="100">
        <f>P43-5</f>
        <v>49</v>
      </c>
      <c r="Q44" s="79"/>
      <c r="R44" s="45"/>
      <c r="S44" s="40"/>
      <c r="U44" s="138">
        <v>5</v>
      </c>
      <c r="V44" s="37">
        <f t="shared" si="18"/>
        <v>0</v>
      </c>
      <c r="W44" s="136" t="e">
        <f t="shared" si="19"/>
        <v>#N/A</v>
      </c>
      <c r="X44" s="138" t="e">
        <f t="shared" si="20"/>
        <v>#N/A</v>
      </c>
      <c r="Y44" s="136" t="e">
        <f t="shared" si="21"/>
        <v>#N/A</v>
      </c>
      <c r="Z44" s="138" t="e">
        <f t="shared" si="22"/>
        <v>#N/A</v>
      </c>
      <c r="AA44" s="136" t="e">
        <f t="shared" si="23"/>
        <v>#N/A</v>
      </c>
      <c r="AB44" s="127" t="e">
        <f t="shared" si="24"/>
        <v>#N/A</v>
      </c>
    </row>
    <row r="45" spans="1:28">
      <c r="A45" s="7">
        <v>6</v>
      </c>
      <c r="B45" s="37"/>
      <c r="C45" s="136"/>
      <c r="D45" s="49"/>
      <c r="E45" s="38"/>
      <c r="F45" s="34"/>
      <c r="G45" s="3">
        <v>6</v>
      </c>
      <c r="H45" s="81"/>
      <c r="I45" s="100">
        <f>I44-4</f>
        <v>45</v>
      </c>
      <c r="J45" s="79"/>
      <c r="K45" s="45"/>
      <c r="L45" s="40"/>
      <c r="M45" s="34"/>
      <c r="N45" s="3">
        <v>6</v>
      </c>
      <c r="O45" s="69"/>
      <c r="P45" s="100">
        <f>P44-4</f>
        <v>45</v>
      </c>
      <c r="Q45" s="79"/>
      <c r="R45" s="45"/>
      <c r="S45" s="40"/>
      <c r="U45" s="138">
        <v>6</v>
      </c>
      <c r="V45" s="37">
        <f t="shared" si="18"/>
        <v>0</v>
      </c>
      <c r="W45" s="136" t="e">
        <f t="shared" si="19"/>
        <v>#N/A</v>
      </c>
      <c r="X45" s="138" t="e">
        <f t="shared" si="20"/>
        <v>#N/A</v>
      </c>
      <c r="Y45" s="136" t="e">
        <f t="shared" si="21"/>
        <v>#N/A</v>
      </c>
      <c r="Z45" s="138" t="e">
        <f t="shared" si="22"/>
        <v>#N/A</v>
      </c>
      <c r="AA45" s="136" t="e">
        <f t="shared" si="23"/>
        <v>#N/A</v>
      </c>
      <c r="AB45" s="127" t="e">
        <f t="shared" si="24"/>
        <v>#N/A</v>
      </c>
    </row>
    <row r="46" spans="1:28">
      <c r="A46" s="7">
        <v>7</v>
      </c>
      <c r="B46" s="37"/>
      <c r="C46" s="136"/>
      <c r="D46" s="49"/>
      <c r="E46" s="38"/>
      <c r="F46" s="34"/>
      <c r="G46" s="3">
        <v>7</v>
      </c>
      <c r="H46" s="37"/>
      <c r="I46" s="100">
        <f>I45-3</f>
        <v>42</v>
      </c>
      <c r="J46" s="39"/>
      <c r="K46" s="45"/>
      <c r="L46" s="40"/>
      <c r="M46" s="34"/>
      <c r="N46" s="3">
        <v>7</v>
      </c>
      <c r="O46" s="37"/>
      <c r="P46" s="100">
        <f>P45-3</f>
        <v>42</v>
      </c>
      <c r="Q46" s="39"/>
      <c r="R46" s="45"/>
      <c r="S46" s="40"/>
      <c r="U46" s="138">
        <v>7</v>
      </c>
      <c r="V46" s="37">
        <f t="shared" ref="V46:V69" si="25">B46</f>
        <v>0</v>
      </c>
      <c r="W46" s="136" t="e">
        <f t="shared" ref="W46:W69" si="26">VLOOKUP(V46,B:C,2,FALSE)</f>
        <v>#N/A</v>
      </c>
      <c r="X46" s="138" t="e">
        <f t="shared" ref="X46:X69" si="27">VLOOKUP(V46,H:I,2,FALSE)</f>
        <v>#N/A</v>
      </c>
      <c r="Y46" s="136" t="e">
        <f t="shared" ref="Y46:Y69" si="28">VLOOKUP(V46,H:J,3,FALSE)</f>
        <v>#N/A</v>
      </c>
      <c r="Z46" s="138" t="e">
        <f t="shared" ref="Z46:Z69" si="29">VLOOKUP(V46,O:P,2,FALSE)</f>
        <v>#N/A</v>
      </c>
      <c r="AA46" s="136" t="e">
        <f t="shared" ref="AA46:AA69" si="30">VLOOKUP(V46,O:Q,3,FALSE)</f>
        <v>#N/A</v>
      </c>
      <c r="AB46" s="127" t="e">
        <f t="shared" ref="AB46:AB69" si="31">X46+Z46</f>
        <v>#N/A</v>
      </c>
    </row>
    <row r="47" spans="1:28">
      <c r="A47" s="7">
        <v>8</v>
      </c>
      <c r="B47" s="37"/>
      <c r="C47" s="136"/>
      <c r="D47" s="49"/>
      <c r="E47" s="38"/>
      <c r="F47" s="34"/>
      <c r="G47" s="3">
        <v>8</v>
      </c>
      <c r="H47" s="37"/>
      <c r="I47" s="100">
        <f>I46-3</f>
        <v>39</v>
      </c>
      <c r="J47" s="39"/>
      <c r="K47" s="45"/>
      <c r="L47" s="40"/>
      <c r="M47" s="34"/>
      <c r="N47" s="3">
        <v>8</v>
      </c>
      <c r="O47" s="37"/>
      <c r="P47" s="100">
        <f>P46-3</f>
        <v>39</v>
      </c>
      <c r="Q47" s="39"/>
      <c r="R47" s="45"/>
      <c r="S47" s="40"/>
      <c r="U47" s="138">
        <v>8</v>
      </c>
      <c r="V47" s="37">
        <f t="shared" si="25"/>
        <v>0</v>
      </c>
      <c r="W47" s="136" t="e">
        <f t="shared" si="26"/>
        <v>#N/A</v>
      </c>
      <c r="X47" s="138" t="e">
        <f t="shared" si="27"/>
        <v>#N/A</v>
      </c>
      <c r="Y47" s="136" t="e">
        <f t="shared" si="28"/>
        <v>#N/A</v>
      </c>
      <c r="Z47" s="138" t="e">
        <f t="shared" si="29"/>
        <v>#N/A</v>
      </c>
      <c r="AA47" s="136" t="e">
        <f t="shared" si="30"/>
        <v>#N/A</v>
      </c>
      <c r="AB47" s="127" t="e">
        <f t="shared" si="31"/>
        <v>#N/A</v>
      </c>
    </row>
    <row r="48" spans="1:28">
      <c r="A48" s="7">
        <v>9</v>
      </c>
      <c r="B48" s="37"/>
      <c r="C48" s="136"/>
      <c r="D48" s="49"/>
      <c r="E48" s="38"/>
      <c r="F48" s="34"/>
      <c r="G48" s="3">
        <v>9</v>
      </c>
      <c r="H48" s="1"/>
      <c r="I48" s="100">
        <f>I47-3</f>
        <v>36</v>
      </c>
      <c r="J48" s="39"/>
      <c r="K48" s="45"/>
      <c r="L48" s="40"/>
      <c r="M48" s="34"/>
      <c r="N48" s="3">
        <v>9</v>
      </c>
      <c r="O48" s="37"/>
      <c r="P48" s="100">
        <f>P47-3</f>
        <v>36</v>
      </c>
      <c r="Q48" s="39"/>
      <c r="R48" s="45"/>
      <c r="S48" s="40"/>
      <c r="U48" s="138">
        <v>9</v>
      </c>
      <c r="V48" s="37">
        <f t="shared" si="25"/>
        <v>0</v>
      </c>
      <c r="W48" s="136" t="e">
        <f t="shared" si="26"/>
        <v>#N/A</v>
      </c>
      <c r="X48" s="138" t="e">
        <f t="shared" si="27"/>
        <v>#N/A</v>
      </c>
      <c r="Y48" s="136" t="e">
        <f t="shared" si="28"/>
        <v>#N/A</v>
      </c>
      <c r="Z48" s="138" t="e">
        <f t="shared" si="29"/>
        <v>#N/A</v>
      </c>
      <c r="AA48" s="136" t="e">
        <f t="shared" si="30"/>
        <v>#N/A</v>
      </c>
      <c r="AB48" s="127" t="e">
        <f t="shared" si="31"/>
        <v>#N/A</v>
      </c>
    </row>
    <row r="49" spans="1:28">
      <c r="A49" s="7">
        <v>10</v>
      </c>
      <c r="B49" s="37"/>
      <c r="C49" s="136"/>
      <c r="D49" s="49"/>
      <c r="E49" s="38"/>
      <c r="F49" s="34"/>
      <c r="G49" s="3">
        <v>10</v>
      </c>
      <c r="H49" s="103"/>
      <c r="I49" s="100">
        <f>I48-3</f>
        <v>33</v>
      </c>
      <c r="J49" s="39"/>
      <c r="K49" s="45"/>
      <c r="L49" s="40"/>
      <c r="M49" s="34"/>
      <c r="N49" s="3">
        <v>10</v>
      </c>
      <c r="O49" s="37"/>
      <c r="P49" s="100">
        <f>P48-3</f>
        <v>33</v>
      </c>
      <c r="Q49" s="39"/>
      <c r="R49" s="45"/>
      <c r="S49" s="40"/>
      <c r="U49" s="138">
        <v>10</v>
      </c>
      <c r="V49" s="37">
        <f t="shared" si="25"/>
        <v>0</v>
      </c>
      <c r="W49" s="136" t="e">
        <f t="shared" si="26"/>
        <v>#N/A</v>
      </c>
      <c r="X49" s="138" t="e">
        <f t="shared" si="27"/>
        <v>#N/A</v>
      </c>
      <c r="Y49" s="136" t="e">
        <f t="shared" si="28"/>
        <v>#N/A</v>
      </c>
      <c r="Z49" s="138" t="e">
        <f t="shared" si="29"/>
        <v>#N/A</v>
      </c>
      <c r="AA49" s="136" t="e">
        <f t="shared" si="30"/>
        <v>#N/A</v>
      </c>
      <c r="AB49" s="127" t="e">
        <f t="shared" si="31"/>
        <v>#N/A</v>
      </c>
    </row>
    <row r="50" spans="1:28">
      <c r="A50" s="6">
        <v>11</v>
      </c>
      <c r="B50" s="81"/>
      <c r="C50" s="136"/>
      <c r="D50" s="49"/>
      <c r="E50" s="38"/>
      <c r="F50" s="34"/>
      <c r="G50" s="3">
        <v>11</v>
      </c>
      <c r="H50" s="37"/>
      <c r="I50" s="100">
        <f>I49-3</f>
        <v>30</v>
      </c>
      <c r="J50" s="39"/>
      <c r="K50" s="45"/>
      <c r="L50" s="40"/>
      <c r="M50" s="34"/>
      <c r="N50" s="3">
        <v>11</v>
      </c>
      <c r="O50" s="1"/>
      <c r="P50" s="100">
        <f>P49-3</f>
        <v>30</v>
      </c>
      <c r="Q50" s="39"/>
      <c r="R50" s="45"/>
      <c r="S50" s="40"/>
      <c r="U50" s="138">
        <v>11</v>
      </c>
      <c r="V50" s="37">
        <f t="shared" si="25"/>
        <v>0</v>
      </c>
      <c r="W50" s="136" t="e">
        <f t="shared" si="26"/>
        <v>#N/A</v>
      </c>
      <c r="X50" s="138" t="e">
        <f t="shared" si="27"/>
        <v>#N/A</v>
      </c>
      <c r="Y50" s="136" t="e">
        <f t="shared" si="28"/>
        <v>#N/A</v>
      </c>
      <c r="Z50" s="138" t="e">
        <f t="shared" si="29"/>
        <v>#N/A</v>
      </c>
      <c r="AA50" s="136" t="e">
        <f t="shared" si="30"/>
        <v>#N/A</v>
      </c>
      <c r="AB50" s="127" t="e">
        <f t="shared" si="31"/>
        <v>#N/A</v>
      </c>
    </row>
    <row r="51" spans="1:28">
      <c r="A51" s="6">
        <v>12</v>
      </c>
      <c r="B51" s="37"/>
      <c r="C51" s="136"/>
      <c r="D51" s="49"/>
      <c r="E51" s="38"/>
      <c r="F51" s="34"/>
      <c r="G51" s="3">
        <v>12</v>
      </c>
      <c r="H51" s="81"/>
      <c r="I51" s="100">
        <f t="shared" ref="I51:I60" si="32">I50-2</f>
        <v>28</v>
      </c>
      <c r="J51" s="39"/>
      <c r="K51" s="45"/>
      <c r="L51" s="40"/>
      <c r="M51" s="34"/>
      <c r="N51" s="3">
        <v>12</v>
      </c>
      <c r="O51" s="103"/>
      <c r="P51" s="100">
        <f t="shared" ref="P51:P60" si="33">P50-2</f>
        <v>28</v>
      </c>
      <c r="Q51" s="39"/>
      <c r="R51" s="45"/>
      <c r="S51" s="40"/>
      <c r="U51" s="138">
        <v>12</v>
      </c>
      <c r="V51" s="37">
        <f t="shared" si="25"/>
        <v>0</v>
      </c>
      <c r="W51" s="136" t="e">
        <f t="shared" si="26"/>
        <v>#N/A</v>
      </c>
      <c r="X51" s="138" t="e">
        <f t="shared" si="27"/>
        <v>#N/A</v>
      </c>
      <c r="Y51" s="136" t="e">
        <f t="shared" si="28"/>
        <v>#N/A</v>
      </c>
      <c r="Z51" s="138" t="e">
        <f t="shared" si="29"/>
        <v>#N/A</v>
      </c>
      <c r="AA51" s="136" t="e">
        <f t="shared" si="30"/>
        <v>#N/A</v>
      </c>
      <c r="AB51" s="127" t="e">
        <f t="shared" si="31"/>
        <v>#N/A</v>
      </c>
    </row>
    <row r="52" spans="1:28">
      <c r="A52" s="6">
        <v>13</v>
      </c>
      <c r="B52" s="37"/>
      <c r="C52" s="136"/>
      <c r="D52" s="49"/>
      <c r="E52" s="38"/>
      <c r="F52" s="34"/>
      <c r="G52" s="3">
        <v>13</v>
      </c>
      <c r="H52" s="37"/>
      <c r="I52" s="100">
        <f t="shared" si="32"/>
        <v>26</v>
      </c>
      <c r="J52" s="39"/>
      <c r="K52" s="45"/>
      <c r="L52" s="40"/>
      <c r="M52" s="34"/>
      <c r="N52" s="3">
        <v>13</v>
      </c>
      <c r="O52" s="37"/>
      <c r="P52" s="100">
        <f t="shared" si="33"/>
        <v>26</v>
      </c>
      <c r="Q52" s="39"/>
      <c r="R52" s="45"/>
      <c r="S52" s="40"/>
      <c r="U52" s="138">
        <v>13</v>
      </c>
      <c r="V52" s="37">
        <f t="shared" si="25"/>
        <v>0</v>
      </c>
      <c r="W52" s="136" t="e">
        <f t="shared" si="26"/>
        <v>#N/A</v>
      </c>
      <c r="X52" s="138" t="e">
        <f t="shared" si="27"/>
        <v>#N/A</v>
      </c>
      <c r="Y52" s="136" t="e">
        <f t="shared" si="28"/>
        <v>#N/A</v>
      </c>
      <c r="Z52" s="138" t="e">
        <f t="shared" si="29"/>
        <v>#N/A</v>
      </c>
      <c r="AA52" s="136" t="e">
        <f t="shared" si="30"/>
        <v>#N/A</v>
      </c>
      <c r="AB52" s="127" t="e">
        <f t="shared" si="31"/>
        <v>#N/A</v>
      </c>
    </row>
    <row r="53" spans="1:28">
      <c r="A53" s="6">
        <v>14</v>
      </c>
      <c r="B53" s="37"/>
      <c r="C53" s="136"/>
      <c r="D53" s="49"/>
      <c r="E53" s="38"/>
      <c r="F53" s="34"/>
      <c r="G53" s="3">
        <v>14</v>
      </c>
      <c r="H53" s="37"/>
      <c r="I53" s="100">
        <f t="shared" si="32"/>
        <v>24</v>
      </c>
      <c r="J53" s="39"/>
      <c r="K53" s="45"/>
      <c r="L53" s="40"/>
      <c r="M53" s="34"/>
      <c r="N53" s="3">
        <v>14</v>
      </c>
      <c r="O53" s="81"/>
      <c r="P53" s="100">
        <f t="shared" si="33"/>
        <v>24</v>
      </c>
      <c r="Q53" s="39"/>
      <c r="R53" s="45"/>
      <c r="S53" s="40"/>
      <c r="U53" s="138">
        <v>14</v>
      </c>
      <c r="V53" s="37">
        <f t="shared" si="25"/>
        <v>0</v>
      </c>
      <c r="W53" s="136" t="e">
        <f t="shared" si="26"/>
        <v>#N/A</v>
      </c>
      <c r="X53" s="138" t="e">
        <f t="shared" si="27"/>
        <v>#N/A</v>
      </c>
      <c r="Y53" s="136" t="e">
        <f t="shared" si="28"/>
        <v>#N/A</v>
      </c>
      <c r="Z53" s="138" t="e">
        <f t="shared" si="29"/>
        <v>#N/A</v>
      </c>
      <c r="AA53" s="136" t="e">
        <f t="shared" si="30"/>
        <v>#N/A</v>
      </c>
      <c r="AB53" s="127" t="e">
        <f t="shared" si="31"/>
        <v>#N/A</v>
      </c>
    </row>
    <row r="54" spans="1:28">
      <c r="A54" s="6">
        <v>15</v>
      </c>
      <c r="B54" s="37"/>
      <c r="C54" s="136"/>
      <c r="D54" s="49"/>
      <c r="E54" s="38"/>
      <c r="F54" s="34"/>
      <c r="G54" s="3">
        <v>15</v>
      </c>
      <c r="H54" s="69"/>
      <c r="I54" s="100">
        <f t="shared" si="32"/>
        <v>22</v>
      </c>
      <c r="J54" s="79"/>
      <c r="K54" s="80"/>
      <c r="L54" s="40"/>
      <c r="M54" s="34"/>
      <c r="N54" s="3">
        <v>15</v>
      </c>
      <c r="O54" s="37"/>
      <c r="P54" s="100">
        <f t="shared" si="33"/>
        <v>22</v>
      </c>
      <c r="Q54" s="79"/>
      <c r="R54" s="80"/>
      <c r="S54" s="40"/>
      <c r="U54" s="138">
        <v>15</v>
      </c>
      <c r="V54" s="37">
        <f t="shared" si="25"/>
        <v>0</v>
      </c>
      <c r="W54" s="136" t="e">
        <f t="shared" si="26"/>
        <v>#N/A</v>
      </c>
      <c r="X54" s="138" t="e">
        <f t="shared" si="27"/>
        <v>#N/A</v>
      </c>
      <c r="Y54" s="136" t="e">
        <f t="shared" si="28"/>
        <v>#N/A</v>
      </c>
      <c r="Z54" s="138" t="e">
        <f t="shared" si="29"/>
        <v>#N/A</v>
      </c>
      <c r="AA54" s="136" t="e">
        <f t="shared" si="30"/>
        <v>#N/A</v>
      </c>
      <c r="AB54" s="127" t="e">
        <f t="shared" si="31"/>
        <v>#N/A</v>
      </c>
    </row>
    <row r="55" spans="1:28">
      <c r="A55" s="6">
        <v>16</v>
      </c>
      <c r="B55" s="37"/>
      <c r="C55" s="136"/>
      <c r="D55" s="49"/>
      <c r="E55" s="38"/>
      <c r="F55" s="34"/>
      <c r="G55" s="3">
        <v>16</v>
      </c>
      <c r="H55" s="69"/>
      <c r="I55" s="100">
        <f t="shared" si="32"/>
        <v>20</v>
      </c>
      <c r="J55" s="79"/>
      <c r="K55" s="80"/>
      <c r="L55" s="40"/>
      <c r="M55" s="34"/>
      <c r="N55" s="3">
        <v>16</v>
      </c>
      <c r="O55" s="69"/>
      <c r="P55" s="100">
        <f t="shared" si="33"/>
        <v>20</v>
      </c>
      <c r="Q55" s="79"/>
      <c r="R55" s="80"/>
      <c r="S55" s="40"/>
      <c r="U55" s="138">
        <v>16</v>
      </c>
      <c r="V55" s="37">
        <f t="shared" si="25"/>
        <v>0</v>
      </c>
      <c r="W55" s="136" t="e">
        <f t="shared" si="26"/>
        <v>#N/A</v>
      </c>
      <c r="X55" s="138" t="e">
        <f t="shared" si="27"/>
        <v>#N/A</v>
      </c>
      <c r="Y55" s="136" t="e">
        <f t="shared" si="28"/>
        <v>#N/A</v>
      </c>
      <c r="Z55" s="138" t="e">
        <f t="shared" si="29"/>
        <v>#N/A</v>
      </c>
      <c r="AA55" s="136" t="e">
        <f t="shared" si="30"/>
        <v>#N/A</v>
      </c>
      <c r="AB55" s="127" t="e">
        <f t="shared" si="31"/>
        <v>#N/A</v>
      </c>
    </row>
    <row r="56" spans="1:28">
      <c r="A56" s="6">
        <v>17</v>
      </c>
      <c r="B56" s="37"/>
      <c r="C56" s="136"/>
      <c r="D56" s="49"/>
      <c r="E56" s="38"/>
      <c r="F56" s="34"/>
      <c r="G56" s="3">
        <v>17</v>
      </c>
      <c r="H56" s="69"/>
      <c r="I56" s="100">
        <f t="shared" si="32"/>
        <v>18</v>
      </c>
      <c r="J56" s="79"/>
      <c r="K56" s="80"/>
      <c r="L56" s="40"/>
      <c r="M56" s="34"/>
      <c r="N56" s="3">
        <v>17</v>
      </c>
      <c r="O56" s="69"/>
      <c r="P56" s="100">
        <f t="shared" si="33"/>
        <v>18</v>
      </c>
      <c r="Q56" s="79"/>
      <c r="R56" s="80"/>
      <c r="S56" s="40"/>
      <c r="U56" s="138">
        <v>17</v>
      </c>
      <c r="V56" s="37">
        <f t="shared" si="25"/>
        <v>0</v>
      </c>
      <c r="W56" s="136" t="e">
        <f t="shared" si="26"/>
        <v>#N/A</v>
      </c>
      <c r="X56" s="138" t="e">
        <f t="shared" si="27"/>
        <v>#N/A</v>
      </c>
      <c r="Y56" s="136" t="e">
        <f t="shared" si="28"/>
        <v>#N/A</v>
      </c>
      <c r="Z56" s="138" t="e">
        <f t="shared" si="29"/>
        <v>#N/A</v>
      </c>
      <c r="AA56" s="136" t="e">
        <f t="shared" si="30"/>
        <v>#N/A</v>
      </c>
      <c r="AB56" s="127" t="e">
        <f t="shared" si="31"/>
        <v>#N/A</v>
      </c>
    </row>
    <row r="57" spans="1:28">
      <c r="A57" s="6">
        <v>18</v>
      </c>
      <c r="B57" s="37"/>
      <c r="C57" s="136"/>
      <c r="D57" s="49"/>
      <c r="E57" s="38"/>
      <c r="F57" s="34"/>
      <c r="G57" s="3">
        <v>18</v>
      </c>
      <c r="H57" s="69"/>
      <c r="I57" s="100">
        <f t="shared" si="32"/>
        <v>16</v>
      </c>
      <c r="J57" s="79"/>
      <c r="K57" s="80"/>
      <c r="L57" s="40"/>
      <c r="M57" s="34"/>
      <c r="N57" s="3">
        <v>18</v>
      </c>
      <c r="O57" s="69"/>
      <c r="P57" s="100">
        <f t="shared" si="33"/>
        <v>16</v>
      </c>
      <c r="Q57" s="79"/>
      <c r="R57" s="80"/>
      <c r="S57" s="40"/>
      <c r="U57" s="138">
        <v>18</v>
      </c>
      <c r="V57" s="37">
        <f t="shared" si="25"/>
        <v>0</v>
      </c>
      <c r="W57" s="136" t="e">
        <f t="shared" si="26"/>
        <v>#N/A</v>
      </c>
      <c r="X57" s="138" t="e">
        <f t="shared" si="27"/>
        <v>#N/A</v>
      </c>
      <c r="Y57" s="136" t="e">
        <f t="shared" si="28"/>
        <v>#N/A</v>
      </c>
      <c r="Z57" s="138" t="e">
        <f t="shared" si="29"/>
        <v>#N/A</v>
      </c>
      <c r="AA57" s="136" t="e">
        <f t="shared" si="30"/>
        <v>#N/A</v>
      </c>
      <c r="AB57" s="127" t="e">
        <f t="shared" si="31"/>
        <v>#N/A</v>
      </c>
    </row>
    <row r="58" spans="1:28">
      <c r="A58" s="6">
        <v>19</v>
      </c>
      <c r="B58" s="37"/>
      <c r="C58" s="136"/>
      <c r="D58" s="49"/>
      <c r="E58" s="38"/>
      <c r="F58" s="34"/>
      <c r="G58" s="3">
        <v>19</v>
      </c>
      <c r="H58" s="69"/>
      <c r="I58" s="100">
        <f t="shared" si="32"/>
        <v>14</v>
      </c>
      <c r="J58" s="79"/>
      <c r="K58" s="80"/>
      <c r="L58" s="40"/>
      <c r="M58" s="34"/>
      <c r="N58" s="3">
        <v>19</v>
      </c>
      <c r="O58" s="69"/>
      <c r="P58" s="100">
        <f t="shared" si="33"/>
        <v>14</v>
      </c>
      <c r="Q58" s="79"/>
      <c r="R58" s="80"/>
      <c r="S58" s="40"/>
      <c r="U58" s="138">
        <v>19</v>
      </c>
      <c r="V58" s="37">
        <f t="shared" si="25"/>
        <v>0</v>
      </c>
      <c r="W58" s="136" t="e">
        <f t="shared" si="26"/>
        <v>#N/A</v>
      </c>
      <c r="X58" s="138" t="e">
        <f t="shared" si="27"/>
        <v>#N/A</v>
      </c>
      <c r="Y58" s="136" t="e">
        <f t="shared" si="28"/>
        <v>#N/A</v>
      </c>
      <c r="Z58" s="138" t="e">
        <f t="shared" si="29"/>
        <v>#N/A</v>
      </c>
      <c r="AA58" s="136" t="e">
        <f t="shared" si="30"/>
        <v>#N/A</v>
      </c>
      <c r="AB58" s="127" t="e">
        <f t="shared" si="31"/>
        <v>#N/A</v>
      </c>
    </row>
    <row r="59" spans="1:28">
      <c r="A59" s="6">
        <v>20</v>
      </c>
      <c r="B59" s="37"/>
      <c r="C59" s="136"/>
      <c r="D59" s="49"/>
      <c r="E59" s="38"/>
      <c r="F59" s="34"/>
      <c r="G59" s="3">
        <v>20</v>
      </c>
      <c r="H59" s="69"/>
      <c r="I59" s="100">
        <f t="shared" si="32"/>
        <v>12</v>
      </c>
      <c r="J59" s="79"/>
      <c r="K59" s="80"/>
      <c r="L59" s="40"/>
      <c r="M59" s="34"/>
      <c r="N59" s="3">
        <v>20</v>
      </c>
      <c r="O59" s="69"/>
      <c r="P59" s="100">
        <f t="shared" si="33"/>
        <v>12</v>
      </c>
      <c r="Q59" s="79"/>
      <c r="R59" s="80"/>
      <c r="S59" s="40"/>
      <c r="U59" s="138">
        <v>20</v>
      </c>
      <c r="V59" s="37">
        <f t="shared" si="25"/>
        <v>0</v>
      </c>
      <c r="W59" s="136" t="e">
        <f t="shared" si="26"/>
        <v>#N/A</v>
      </c>
      <c r="X59" s="138" t="e">
        <f t="shared" si="27"/>
        <v>#N/A</v>
      </c>
      <c r="Y59" s="136" t="e">
        <f t="shared" si="28"/>
        <v>#N/A</v>
      </c>
      <c r="Z59" s="138" t="e">
        <f t="shared" si="29"/>
        <v>#N/A</v>
      </c>
      <c r="AA59" s="136" t="e">
        <f t="shared" si="30"/>
        <v>#N/A</v>
      </c>
      <c r="AB59" s="127" t="e">
        <f t="shared" si="31"/>
        <v>#N/A</v>
      </c>
    </row>
    <row r="60" spans="1:28">
      <c r="A60" s="6">
        <v>21</v>
      </c>
      <c r="B60" s="37"/>
      <c r="C60" s="136"/>
      <c r="D60" s="49"/>
      <c r="E60" s="38"/>
      <c r="F60" s="34"/>
      <c r="G60" s="3">
        <v>21</v>
      </c>
      <c r="H60" s="69"/>
      <c r="I60" s="100">
        <f t="shared" si="32"/>
        <v>10</v>
      </c>
      <c r="J60" s="79"/>
      <c r="K60" s="80"/>
      <c r="L60" s="40"/>
      <c r="M60" s="34"/>
      <c r="N60" s="3">
        <v>21</v>
      </c>
      <c r="O60" s="69"/>
      <c r="P60" s="100">
        <f t="shared" si="33"/>
        <v>10</v>
      </c>
      <c r="Q60" s="79"/>
      <c r="R60" s="80"/>
      <c r="S60" s="40"/>
      <c r="U60" s="138">
        <v>21</v>
      </c>
      <c r="V60" s="37">
        <f t="shared" si="25"/>
        <v>0</v>
      </c>
      <c r="W60" s="136" t="e">
        <f t="shared" si="26"/>
        <v>#N/A</v>
      </c>
      <c r="X60" s="138" t="e">
        <f t="shared" si="27"/>
        <v>#N/A</v>
      </c>
      <c r="Y60" s="136" t="e">
        <f t="shared" si="28"/>
        <v>#N/A</v>
      </c>
      <c r="Z60" s="138" t="e">
        <f t="shared" si="29"/>
        <v>#N/A</v>
      </c>
      <c r="AA60" s="136" t="e">
        <f t="shared" si="30"/>
        <v>#N/A</v>
      </c>
      <c r="AB60" s="127" t="e">
        <f t="shared" si="31"/>
        <v>#N/A</v>
      </c>
    </row>
    <row r="61" spans="1:28">
      <c r="A61" s="6">
        <v>22</v>
      </c>
      <c r="B61" s="37"/>
      <c r="C61" s="136"/>
      <c r="D61" s="49"/>
      <c r="E61" s="38"/>
      <c r="F61" s="34"/>
      <c r="G61" s="3">
        <v>22</v>
      </c>
      <c r="H61" s="69"/>
      <c r="I61" s="100">
        <f t="shared" ref="I61:I69" si="34">I60-1</f>
        <v>9</v>
      </c>
      <c r="J61" s="79"/>
      <c r="K61" s="80"/>
      <c r="L61" s="40"/>
      <c r="M61" s="34"/>
      <c r="N61" s="3">
        <v>22</v>
      </c>
      <c r="O61" s="69"/>
      <c r="P61" s="100">
        <f t="shared" ref="P61:P69" si="35">P60-1</f>
        <v>9</v>
      </c>
      <c r="Q61" s="79"/>
      <c r="R61" s="80"/>
      <c r="S61" s="40"/>
      <c r="U61" s="138">
        <v>22</v>
      </c>
      <c r="V61" s="37">
        <f t="shared" si="25"/>
        <v>0</v>
      </c>
      <c r="W61" s="136" t="e">
        <f t="shared" si="26"/>
        <v>#N/A</v>
      </c>
      <c r="X61" s="138" t="e">
        <f t="shared" si="27"/>
        <v>#N/A</v>
      </c>
      <c r="Y61" s="136" t="e">
        <f t="shared" si="28"/>
        <v>#N/A</v>
      </c>
      <c r="Z61" s="138" t="e">
        <f t="shared" si="29"/>
        <v>#N/A</v>
      </c>
      <c r="AA61" s="136" t="e">
        <f t="shared" si="30"/>
        <v>#N/A</v>
      </c>
      <c r="AB61" s="127" t="e">
        <f t="shared" si="31"/>
        <v>#N/A</v>
      </c>
    </row>
    <row r="62" spans="1:28">
      <c r="A62" s="6">
        <v>23</v>
      </c>
      <c r="B62" s="37"/>
      <c r="C62" s="136"/>
      <c r="D62" s="49"/>
      <c r="E62" s="38"/>
      <c r="F62" s="34"/>
      <c r="G62" s="3">
        <v>23</v>
      </c>
      <c r="H62" s="81"/>
      <c r="I62" s="100">
        <f t="shared" si="34"/>
        <v>8</v>
      </c>
      <c r="J62" s="79"/>
      <c r="K62" s="80"/>
      <c r="L62" s="40"/>
      <c r="M62" s="34"/>
      <c r="N62" s="3">
        <v>23</v>
      </c>
      <c r="O62" s="81"/>
      <c r="P62" s="100">
        <f t="shared" si="35"/>
        <v>8</v>
      </c>
      <c r="Q62" s="79"/>
      <c r="R62" s="80"/>
      <c r="S62" s="40"/>
      <c r="U62" s="138">
        <v>23</v>
      </c>
      <c r="V62" s="37">
        <f t="shared" si="25"/>
        <v>0</v>
      </c>
      <c r="W62" s="136" t="e">
        <f t="shared" si="26"/>
        <v>#N/A</v>
      </c>
      <c r="X62" s="138" t="e">
        <f t="shared" si="27"/>
        <v>#N/A</v>
      </c>
      <c r="Y62" s="136" t="e">
        <f t="shared" si="28"/>
        <v>#N/A</v>
      </c>
      <c r="Z62" s="138" t="e">
        <f t="shared" si="29"/>
        <v>#N/A</v>
      </c>
      <c r="AA62" s="136" t="e">
        <f t="shared" si="30"/>
        <v>#N/A</v>
      </c>
      <c r="AB62" s="127" t="e">
        <f t="shared" si="31"/>
        <v>#N/A</v>
      </c>
    </row>
    <row r="63" spans="1:28">
      <c r="A63" s="3">
        <v>24</v>
      </c>
      <c r="B63" s="116"/>
      <c r="C63" s="136"/>
      <c r="D63" s="118"/>
      <c r="E63" s="38"/>
      <c r="F63" s="34"/>
      <c r="G63" s="3">
        <v>24</v>
      </c>
      <c r="H63" s="81"/>
      <c r="I63" s="100">
        <f t="shared" si="34"/>
        <v>7</v>
      </c>
      <c r="J63" s="79"/>
      <c r="K63" s="80"/>
      <c r="L63" s="41"/>
      <c r="M63" s="34"/>
      <c r="N63" s="3">
        <v>24</v>
      </c>
      <c r="O63" s="81"/>
      <c r="P63" s="100">
        <f t="shared" si="35"/>
        <v>7</v>
      </c>
      <c r="Q63" s="79"/>
      <c r="R63" s="80"/>
      <c r="S63" s="41"/>
      <c r="U63" s="138">
        <v>24</v>
      </c>
      <c r="V63" s="37">
        <f t="shared" si="25"/>
        <v>0</v>
      </c>
      <c r="W63" s="136" t="e">
        <f t="shared" si="26"/>
        <v>#N/A</v>
      </c>
      <c r="X63" s="138" t="e">
        <f t="shared" si="27"/>
        <v>#N/A</v>
      </c>
      <c r="Y63" s="136" t="e">
        <f t="shared" si="28"/>
        <v>#N/A</v>
      </c>
      <c r="Z63" s="138" t="e">
        <f t="shared" si="29"/>
        <v>#N/A</v>
      </c>
      <c r="AA63" s="136" t="e">
        <f t="shared" si="30"/>
        <v>#N/A</v>
      </c>
      <c r="AB63" s="127" t="e">
        <f t="shared" si="31"/>
        <v>#N/A</v>
      </c>
    </row>
    <row r="64" spans="1:28">
      <c r="A64" s="3">
        <v>25</v>
      </c>
      <c r="B64" s="119"/>
      <c r="C64" s="136"/>
      <c r="D64" s="120"/>
      <c r="E64" s="38"/>
      <c r="F64" s="34"/>
      <c r="G64" s="3">
        <v>25</v>
      </c>
      <c r="H64" s="81"/>
      <c r="I64" s="100">
        <f t="shared" si="34"/>
        <v>6</v>
      </c>
      <c r="J64" s="79"/>
      <c r="K64" s="80"/>
      <c r="L64" s="41"/>
      <c r="M64" s="34"/>
      <c r="N64" s="3">
        <v>25</v>
      </c>
      <c r="O64" s="81"/>
      <c r="P64" s="100">
        <f t="shared" si="35"/>
        <v>6</v>
      </c>
      <c r="Q64" s="79"/>
      <c r="R64" s="80"/>
      <c r="S64" s="41"/>
      <c r="U64" s="138">
        <v>25</v>
      </c>
      <c r="V64" s="37">
        <f t="shared" si="25"/>
        <v>0</v>
      </c>
      <c r="W64" s="136" t="e">
        <f t="shared" si="26"/>
        <v>#N/A</v>
      </c>
      <c r="X64" s="138" t="e">
        <f t="shared" si="27"/>
        <v>#N/A</v>
      </c>
      <c r="Y64" s="136" t="e">
        <f t="shared" si="28"/>
        <v>#N/A</v>
      </c>
      <c r="Z64" s="138" t="e">
        <f t="shared" si="29"/>
        <v>#N/A</v>
      </c>
      <c r="AA64" s="136" t="e">
        <f t="shared" si="30"/>
        <v>#N/A</v>
      </c>
      <c r="AB64" s="127" t="e">
        <f t="shared" si="31"/>
        <v>#N/A</v>
      </c>
    </row>
    <row r="65" spans="1:28">
      <c r="A65" s="3">
        <v>26</v>
      </c>
      <c r="B65" s="121"/>
      <c r="C65" s="136"/>
      <c r="D65" s="122"/>
      <c r="E65" s="38"/>
      <c r="F65" s="34"/>
      <c r="G65" s="3">
        <v>26</v>
      </c>
      <c r="H65" s="81"/>
      <c r="I65" s="100">
        <f t="shared" si="34"/>
        <v>5</v>
      </c>
      <c r="J65" s="79"/>
      <c r="K65" s="80"/>
      <c r="L65" s="41"/>
      <c r="M65" s="34"/>
      <c r="N65" s="3">
        <v>26</v>
      </c>
      <c r="O65" s="81"/>
      <c r="P65" s="100">
        <f t="shared" si="35"/>
        <v>5</v>
      </c>
      <c r="Q65" s="79"/>
      <c r="R65" s="80"/>
      <c r="S65" s="41"/>
      <c r="U65" s="138">
        <v>26</v>
      </c>
      <c r="V65" s="37">
        <f t="shared" si="25"/>
        <v>0</v>
      </c>
      <c r="W65" s="136" t="e">
        <f t="shared" si="26"/>
        <v>#N/A</v>
      </c>
      <c r="X65" s="138" t="e">
        <f t="shared" si="27"/>
        <v>#N/A</v>
      </c>
      <c r="Y65" s="136" t="e">
        <f t="shared" si="28"/>
        <v>#N/A</v>
      </c>
      <c r="Z65" s="138" t="e">
        <f t="shared" si="29"/>
        <v>#N/A</v>
      </c>
      <c r="AA65" s="136" t="e">
        <f t="shared" si="30"/>
        <v>#N/A</v>
      </c>
      <c r="AB65" s="127" t="e">
        <f t="shared" si="31"/>
        <v>#N/A</v>
      </c>
    </row>
    <row r="66" spans="1:28">
      <c r="A66" s="3">
        <v>27</v>
      </c>
      <c r="B66" s="119"/>
      <c r="C66" s="136"/>
      <c r="D66" s="120"/>
      <c r="E66" s="38"/>
      <c r="F66" s="34"/>
      <c r="G66" s="3">
        <v>27</v>
      </c>
      <c r="H66" s="81"/>
      <c r="I66" s="100">
        <f t="shared" si="34"/>
        <v>4</v>
      </c>
      <c r="J66" s="79"/>
      <c r="K66" s="80"/>
      <c r="L66" s="41"/>
      <c r="M66" s="34"/>
      <c r="N66" s="3">
        <v>27</v>
      </c>
      <c r="O66" s="81"/>
      <c r="P66" s="100">
        <f t="shared" si="35"/>
        <v>4</v>
      </c>
      <c r="Q66" s="79"/>
      <c r="R66" s="80"/>
      <c r="S66" s="41"/>
      <c r="U66" s="138">
        <v>27</v>
      </c>
      <c r="V66" s="37">
        <f t="shared" si="25"/>
        <v>0</v>
      </c>
      <c r="W66" s="136" t="e">
        <f t="shared" si="26"/>
        <v>#N/A</v>
      </c>
      <c r="X66" s="138" t="e">
        <f t="shared" si="27"/>
        <v>#N/A</v>
      </c>
      <c r="Y66" s="136" t="e">
        <f t="shared" si="28"/>
        <v>#N/A</v>
      </c>
      <c r="Z66" s="138" t="e">
        <f t="shared" si="29"/>
        <v>#N/A</v>
      </c>
      <c r="AA66" s="136" t="e">
        <f t="shared" si="30"/>
        <v>#N/A</v>
      </c>
      <c r="AB66" s="127" t="e">
        <f t="shared" si="31"/>
        <v>#N/A</v>
      </c>
    </row>
    <row r="67" spans="1:28">
      <c r="A67" s="3">
        <v>28</v>
      </c>
      <c r="B67" s="119"/>
      <c r="C67" s="136"/>
      <c r="D67" s="120"/>
      <c r="E67" s="38"/>
      <c r="F67" s="34"/>
      <c r="G67" s="3">
        <v>28</v>
      </c>
      <c r="H67" s="81"/>
      <c r="I67" s="100">
        <f t="shared" si="34"/>
        <v>3</v>
      </c>
      <c r="J67" s="79"/>
      <c r="K67" s="80"/>
      <c r="L67" s="41"/>
      <c r="M67" s="34"/>
      <c r="N67" s="3">
        <v>28</v>
      </c>
      <c r="O67" s="81"/>
      <c r="P67" s="100">
        <f t="shared" si="35"/>
        <v>3</v>
      </c>
      <c r="Q67" s="79"/>
      <c r="R67" s="80"/>
      <c r="S67" s="41"/>
      <c r="U67" s="138">
        <v>28</v>
      </c>
      <c r="V67" s="37">
        <f t="shared" si="25"/>
        <v>0</v>
      </c>
      <c r="W67" s="136" t="e">
        <f t="shared" si="26"/>
        <v>#N/A</v>
      </c>
      <c r="X67" s="138" t="e">
        <f t="shared" si="27"/>
        <v>#N/A</v>
      </c>
      <c r="Y67" s="136" t="e">
        <f t="shared" si="28"/>
        <v>#N/A</v>
      </c>
      <c r="Z67" s="138" t="e">
        <f t="shared" si="29"/>
        <v>#N/A</v>
      </c>
      <c r="AA67" s="136" t="e">
        <f t="shared" si="30"/>
        <v>#N/A</v>
      </c>
      <c r="AB67" s="127" t="e">
        <f t="shared" si="31"/>
        <v>#N/A</v>
      </c>
    </row>
    <row r="68" spans="1:28">
      <c r="A68" s="3">
        <v>29</v>
      </c>
      <c r="B68" s="119"/>
      <c r="C68" s="136"/>
      <c r="D68" s="120"/>
      <c r="E68" s="38"/>
      <c r="F68" s="34"/>
      <c r="G68" s="3">
        <v>29</v>
      </c>
      <c r="H68" s="128"/>
      <c r="I68" s="100">
        <f t="shared" si="34"/>
        <v>2</v>
      </c>
      <c r="J68" s="79"/>
      <c r="K68" s="80"/>
      <c r="L68" s="41"/>
      <c r="M68" s="34"/>
      <c r="N68" s="3">
        <v>29</v>
      </c>
      <c r="O68" s="128"/>
      <c r="P68" s="100">
        <f t="shared" si="35"/>
        <v>2</v>
      </c>
      <c r="Q68" s="79"/>
      <c r="R68" s="80"/>
      <c r="S68" s="41"/>
      <c r="U68" s="138">
        <v>29</v>
      </c>
      <c r="V68" s="37">
        <f t="shared" si="25"/>
        <v>0</v>
      </c>
      <c r="W68" s="136" t="e">
        <f t="shared" si="26"/>
        <v>#N/A</v>
      </c>
      <c r="X68" s="138" t="e">
        <f t="shared" si="27"/>
        <v>#N/A</v>
      </c>
      <c r="Y68" s="136" t="e">
        <f t="shared" si="28"/>
        <v>#N/A</v>
      </c>
      <c r="Z68" s="138" t="e">
        <f t="shared" si="29"/>
        <v>#N/A</v>
      </c>
      <c r="AA68" s="136" t="e">
        <f t="shared" si="30"/>
        <v>#N/A</v>
      </c>
      <c r="AB68" s="127" t="e">
        <f t="shared" si="31"/>
        <v>#N/A</v>
      </c>
    </row>
    <row r="69" spans="1:28" ht="14" thickBot="1">
      <c r="A69" s="4">
        <v>30</v>
      </c>
      <c r="B69" s="123"/>
      <c r="C69" s="124"/>
      <c r="D69" s="125"/>
      <c r="E69" s="126"/>
      <c r="F69" s="36"/>
      <c r="G69" s="4">
        <v>30</v>
      </c>
      <c r="H69" s="129"/>
      <c r="I69" s="130">
        <f t="shared" si="34"/>
        <v>1</v>
      </c>
      <c r="J69" s="48"/>
      <c r="K69" s="46"/>
      <c r="L69" s="42"/>
      <c r="M69" s="36"/>
      <c r="N69" s="4">
        <v>30</v>
      </c>
      <c r="O69" s="129"/>
      <c r="P69" s="130">
        <f t="shared" si="35"/>
        <v>1</v>
      </c>
      <c r="Q69" s="48"/>
      <c r="R69" s="46"/>
      <c r="S69" s="42"/>
      <c r="U69" s="138">
        <v>30</v>
      </c>
      <c r="V69" s="37">
        <f t="shared" si="25"/>
        <v>0</v>
      </c>
      <c r="W69" s="136" t="e">
        <f t="shared" si="26"/>
        <v>#N/A</v>
      </c>
      <c r="X69" s="138" t="e">
        <f t="shared" si="27"/>
        <v>#N/A</v>
      </c>
      <c r="Y69" s="136" t="e">
        <f t="shared" si="28"/>
        <v>#N/A</v>
      </c>
      <c r="Z69" s="138" t="e">
        <f t="shared" si="29"/>
        <v>#N/A</v>
      </c>
      <c r="AA69" s="136" t="e">
        <f t="shared" si="30"/>
        <v>#N/A</v>
      </c>
      <c r="AB69" s="127" t="e">
        <f t="shared" si="31"/>
        <v>#N/A</v>
      </c>
    </row>
    <row r="70" spans="1:28">
      <c r="A70" s="259" t="s">
        <v>96</v>
      </c>
      <c r="B70" s="259"/>
      <c r="C70" s="259"/>
      <c r="D70" s="259"/>
      <c r="E70" s="259"/>
      <c r="F70" s="259"/>
      <c r="G70" s="259" t="s">
        <v>96</v>
      </c>
      <c r="H70" s="259"/>
      <c r="I70" s="259"/>
      <c r="J70" s="259"/>
      <c r="K70" s="259"/>
      <c r="L70" s="259"/>
      <c r="N70" s="259" t="s">
        <v>96</v>
      </c>
      <c r="O70" s="259"/>
      <c r="P70" s="259"/>
      <c r="Q70" s="259"/>
      <c r="R70" s="259"/>
      <c r="S70" s="259"/>
    </row>
    <row r="71" spans="1:28" ht="14" thickBot="1">
      <c r="A71" s="260"/>
      <c r="B71" s="260"/>
      <c r="C71" s="260"/>
      <c r="D71" s="260"/>
      <c r="E71" s="260"/>
      <c r="F71" s="260"/>
      <c r="G71" s="260"/>
      <c r="H71" s="260"/>
      <c r="I71" s="260"/>
      <c r="J71" s="260"/>
      <c r="K71" s="260"/>
      <c r="L71" s="260"/>
      <c r="M71" s="260"/>
      <c r="N71" s="260"/>
      <c r="O71" s="260"/>
      <c r="P71" s="260"/>
      <c r="Q71" s="260"/>
      <c r="R71" s="260"/>
      <c r="S71" s="260"/>
    </row>
    <row r="72" spans="1:28" ht="25" customHeight="1" thickBot="1">
      <c r="A72" s="249" t="s">
        <v>83</v>
      </c>
      <c r="B72" s="250"/>
      <c r="C72" s="250"/>
      <c r="D72" s="250"/>
      <c r="E72" s="250"/>
      <c r="F72" s="250"/>
      <c r="G72" s="250"/>
      <c r="H72" s="250"/>
      <c r="I72" s="250"/>
      <c r="J72" s="250"/>
      <c r="K72" s="250"/>
      <c r="L72" s="250"/>
      <c r="M72" s="250"/>
      <c r="N72" s="250"/>
      <c r="O72" s="250"/>
      <c r="P72" s="250"/>
      <c r="Q72" s="250"/>
      <c r="R72" s="250"/>
      <c r="S72" s="251"/>
    </row>
    <row r="73" spans="1:28" ht="14" thickBot="1">
      <c r="A73" s="252" t="s">
        <v>99</v>
      </c>
      <c r="B73" s="253"/>
      <c r="C73" s="254"/>
      <c r="D73" s="254"/>
      <c r="E73" s="255"/>
      <c r="F73" s="34"/>
      <c r="G73" s="256" t="s">
        <v>11</v>
      </c>
      <c r="H73" s="257"/>
      <c r="I73" s="257"/>
      <c r="J73" s="257"/>
      <c r="K73" s="257"/>
      <c r="L73" s="258"/>
      <c r="M73" s="34"/>
      <c r="N73" s="256" t="s">
        <v>12</v>
      </c>
      <c r="O73" s="257"/>
      <c r="P73" s="257"/>
      <c r="Q73" s="257"/>
      <c r="R73" s="257"/>
      <c r="S73" s="258"/>
    </row>
    <row r="74" spans="1:28" ht="28">
      <c r="A74" s="5" t="s">
        <v>46</v>
      </c>
      <c r="B74" s="33" t="s">
        <v>45</v>
      </c>
      <c r="C74" s="78" t="s">
        <v>47</v>
      </c>
      <c r="D74" s="47" t="s">
        <v>4</v>
      </c>
      <c r="E74" s="10" t="s">
        <v>77</v>
      </c>
      <c r="F74" s="34"/>
      <c r="G74" s="9" t="s">
        <v>46</v>
      </c>
      <c r="H74" s="77" t="s">
        <v>45</v>
      </c>
      <c r="I74" s="78" t="s">
        <v>14</v>
      </c>
      <c r="J74" s="78" t="s">
        <v>47</v>
      </c>
      <c r="K74" s="47" t="s">
        <v>4</v>
      </c>
      <c r="L74" s="10" t="s">
        <v>77</v>
      </c>
      <c r="M74" s="34"/>
      <c r="N74" s="9" t="s">
        <v>46</v>
      </c>
      <c r="O74" s="77" t="s">
        <v>45</v>
      </c>
      <c r="P74" s="78" t="s">
        <v>14</v>
      </c>
      <c r="Q74" s="78" t="s">
        <v>47</v>
      </c>
      <c r="R74" s="47" t="s">
        <v>4</v>
      </c>
      <c r="S74" s="10" t="s">
        <v>77</v>
      </c>
      <c r="U74" s="78" t="s">
        <v>46</v>
      </c>
      <c r="V74" s="77" t="s">
        <v>45</v>
      </c>
      <c r="W74" s="78" t="s">
        <v>280</v>
      </c>
      <c r="X74" s="78" t="s">
        <v>11</v>
      </c>
      <c r="Y74" s="78" t="s">
        <v>279</v>
      </c>
      <c r="Z74" s="78" t="s">
        <v>12</v>
      </c>
      <c r="AA74" s="78" t="s">
        <v>279</v>
      </c>
      <c r="AB74" s="78" t="s">
        <v>14</v>
      </c>
    </row>
    <row r="75" spans="1:28">
      <c r="A75" s="7">
        <v>1</v>
      </c>
      <c r="B75" s="37" t="s">
        <v>267</v>
      </c>
      <c r="C75" s="136">
        <v>9.2178240740740729E-4</v>
      </c>
      <c r="D75" s="49"/>
      <c r="E75" s="141">
        <v>3</v>
      </c>
      <c r="F75" s="34"/>
      <c r="G75" s="3">
        <v>1</v>
      </c>
      <c r="H75" s="37" t="s">
        <v>267</v>
      </c>
      <c r="I75" s="127">
        <v>75</v>
      </c>
      <c r="J75" s="136">
        <v>9.1465277777777769E-4</v>
      </c>
      <c r="K75" s="45"/>
      <c r="L75" s="41"/>
      <c r="M75" s="34"/>
      <c r="N75" s="3">
        <v>1</v>
      </c>
      <c r="O75" s="103" t="s">
        <v>267</v>
      </c>
      <c r="P75" s="127">
        <v>75</v>
      </c>
      <c r="Q75" s="136">
        <v>9.246759259259259E-4</v>
      </c>
      <c r="R75" s="45"/>
      <c r="S75" s="41"/>
      <c r="U75" s="138">
        <v>1</v>
      </c>
      <c r="V75" s="37" t="s">
        <v>267</v>
      </c>
      <c r="W75" s="136">
        <v>9.2178240740740729E-4</v>
      </c>
      <c r="X75" s="138">
        <v>1</v>
      </c>
      <c r="Y75" s="136">
        <v>9.1465277777777769E-4</v>
      </c>
      <c r="Z75" s="138">
        <v>1</v>
      </c>
      <c r="AA75" s="136">
        <v>9.246759259259259E-4</v>
      </c>
      <c r="AB75" s="127">
        <v>153</v>
      </c>
    </row>
    <row r="76" spans="1:28">
      <c r="A76" s="7">
        <v>2</v>
      </c>
      <c r="B76" s="37" t="s">
        <v>176</v>
      </c>
      <c r="C76" s="136">
        <v>9.3436342592592605E-4</v>
      </c>
      <c r="D76" s="49"/>
      <c r="E76" s="38"/>
      <c r="F76" s="34"/>
      <c r="G76" s="3">
        <v>2</v>
      </c>
      <c r="H76" s="37" t="s">
        <v>176</v>
      </c>
      <c r="I76" s="100">
        <f>I75-8</f>
        <v>67</v>
      </c>
      <c r="J76" s="136">
        <v>9.1390046296296282E-4</v>
      </c>
      <c r="K76" s="45"/>
      <c r="L76" s="142" t="s">
        <v>119</v>
      </c>
      <c r="M76" s="34"/>
      <c r="N76" s="3">
        <v>2</v>
      </c>
      <c r="O76" s="37" t="s">
        <v>176</v>
      </c>
      <c r="P76" s="100">
        <f>P75-8</f>
        <v>67</v>
      </c>
      <c r="Q76" s="136">
        <v>9.2418981481481475E-4</v>
      </c>
      <c r="R76" s="45"/>
      <c r="S76" s="142" t="s">
        <v>119</v>
      </c>
      <c r="U76" s="138">
        <v>2</v>
      </c>
      <c r="V76" s="37" t="s">
        <v>176</v>
      </c>
      <c r="W76" s="136">
        <v>9.3436342592592605E-4</v>
      </c>
      <c r="X76" s="138">
        <v>2</v>
      </c>
      <c r="Y76" s="136">
        <v>9.1390046296296282E-4</v>
      </c>
      <c r="Z76" s="138">
        <v>2</v>
      </c>
      <c r="AA76" s="136">
        <v>9.2418981481481475E-4</v>
      </c>
      <c r="AB76" s="127">
        <v>140</v>
      </c>
    </row>
    <row r="77" spans="1:28">
      <c r="A77" s="7">
        <v>3</v>
      </c>
      <c r="B77" s="37" t="s">
        <v>177</v>
      </c>
      <c r="C77" s="136">
        <v>9.349305555555556E-4</v>
      </c>
      <c r="D77" s="49"/>
      <c r="E77" s="38"/>
      <c r="F77" s="34"/>
      <c r="G77" s="3">
        <v>3</v>
      </c>
      <c r="H77" s="37" t="s">
        <v>177</v>
      </c>
      <c r="I77" s="100">
        <f>I76-7</f>
        <v>60</v>
      </c>
      <c r="J77" s="136">
        <v>9.1916666666666666E-4</v>
      </c>
      <c r="K77" s="45"/>
      <c r="L77" s="40"/>
      <c r="M77" s="34"/>
      <c r="N77" s="3">
        <v>3</v>
      </c>
      <c r="O77" s="69" t="s">
        <v>177</v>
      </c>
      <c r="P77" s="100">
        <f>P76-7</f>
        <v>60</v>
      </c>
      <c r="Q77" s="136">
        <v>9.2686342592592603E-4</v>
      </c>
      <c r="R77" s="45"/>
      <c r="S77" s="40"/>
      <c r="U77" s="138">
        <v>3</v>
      </c>
      <c r="V77" s="37" t="s">
        <v>177</v>
      </c>
      <c r="W77" s="136">
        <v>9.349305555555556E-4</v>
      </c>
      <c r="X77" s="138">
        <v>3</v>
      </c>
      <c r="Y77" s="136">
        <v>9.1916666666666666E-4</v>
      </c>
      <c r="Z77" s="138">
        <v>3</v>
      </c>
      <c r="AA77" s="136">
        <v>9.2686342592592603E-4</v>
      </c>
      <c r="AB77" s="127">
        <v>120</v>
      </c>
    </row>
    <row r="78" spans="1:28">
      <c r="A78" s="7">
        <v>4</v>
      </c>
      <c r="B78" s="37"/>
      <c r="C78" s="136"/>
      <c r="D78" s="49"/>
      <c r="E78" s="38"/>
      <c r="F78" s="34"/>
      <c r="G78" s="3">
        <v>4</v>
      </c>
      <c r="H78" s="37"/>
      <c r="I78" s="100">
        <f>I77-6</f>
        <v>54</v>
      </c>
      <c r="J78" s="39"/>
      <c r="K78" s="45"/>
      <c r="L78" s="40"/>
      <c r="M78" s="34"/>
      <c r="N78" s="3">
        <v>4</v>
      </c>
      <c r="O78" s="37"/>
      <c r="P78" s="100">
        <f>P77-6</f>
        <v>54</v>
      </c>
      <c r="Q78" s="39"/>
      <c r="R78" s="45"/>
      <c r="S78" s="40"/>
      <c r="U78" s="138">
        <v>4</v>
      </c>
      <c r="V78" s="37">
        <f t="shared" ref="V78" si="36">B78</f>
        <v>0</v>
      </c>
      <c r="W78" s="136" t="e">
        <f t="shared" ref="W78" si="37">VLOOKUP(V78,B:C,2,FALSE)</f>
        <v>#N/A</v>
      </c>
      <c r="X78" s="138" t="e">
        <f t="shared" ref="X78" si="38">VLOOKUP(V78,H:I,2,FALSE)</f>
        <v>#N/A</v>
      </c>
      <c r="Y78" s="136" t="e">
        <f t="shared" ref="Y78" si="39">VLOOKUP(V78,H:J,3,FALSE)</f>
        <v>#N/A</v>
      </c>
      <c r="Z78" s="138" t="e">
        <f t="shared" ref="Z78" si="40">VLOOKUP(V78,O:P,2,FALSE)</f>
        <v>#N/A</v>
      </c>
      <c r="AA78" s="136" t="e">
        <f t="shared" ref="AA78" si="41">VLOOKUP(V78,O:Q,3,FALSE)</f>
        <v>#N/A</v>
      </c>
      <c r="AB78" s="127" t="e">
        <f t="shared" ref="AB78" si="42">X78+Z78</f>
        <v>#N/A</v>
      </c>
    </row>
    <row r="79" spans="1:28">
      <c r="A79" s="7">
        <v>5</v>
      </c>
      <c r="B79" s="37"/>
      <c r="C79" s="136"/>
      <c r="D79" s="49"/>
      <c r="E79" s="38"/>
      <c r="F79" s="34"/>
      <c r="G79" s="3">
        <v>5</v>
      </c>
      <c r="H79" s="37"/>
      <c r="I79" s="100">
        <f>I78-5</f>
        <v>49</v>
      </c>
      <c r="J79" s="39"/>
      <c r="K79" s="45"/>
      <c r="L79" s="40"/>
      <c r="M79" s="34"/>
      <c r="N79" s="3">
        <v>5</v>
      </c>
      <c r="O79" s="37"/>
      <c r="P79" s="100">
        <f>P78-5</f>
        <v>49</v>
      </c>
      <c r="Q79" s="39"/>
      <c r="R79" s="45"/>
      <c r="S79" s="40"/>
      <c r="U79" s="138">
        <v>5</v>
      </c>
      <c r="V79" s="37">
        <f t="shared" ref="V79:V104" si="43">B79</f>
        <v>0</v>
      </c>
      <c r="W79" s="136" t="e">
        <f t="shared" ref="W79:W104" si="44">VLOOKUP(V79,B:C,2,FALSE)</f>
        <v>#N/A</v>
      </c>
      <c r="X79" s="138" t="e">
        <f t="shared" ref="X79:X104" si="45">VLOOKUP(V79,H:I,2,FALSE)</f>
        <v>#N/A</v>
      </c>
      <c r="Y79" s="136" t="e">
        <f t="shared" ref="Y79:Y104" si="46">VLOOKUP(V79,H:J,3,FALSE)</f>
        <v>#N/A</v>
      </c>
      <c r="Z79" s="138" t="e">
        <f t="shared" ref="Z79:Z104" si="47">VLOOKUP(V79,O:P,2,FALSE)</f>
        <v>#N/A</v>
      </c>
      <c r="AA79" s="136" t="e">
        <f t="shared" ref="AA79:AA104" si="48">VLOOKUP(V79,O:Q,3,FALSE)</f>
        <v>#N/A</v>
      </c>
      <c r="AB79" s="127" t="e">
        <f t="shared" ref="AB79:AB104" si="49">X79+Z79</f>
        <v>#N/A</v>
      </c>
    </row>
    <row r="80" spans="1:28">
      <c r="A80" s="7">
        <v>6</v>
      </c>
      <c r="B80" s="37"/>
      <c r="C80" s="136"/>
      <c r="D80" s="49"/>
      <c r="E80" s="38"/>
      <c r="F80" s="34"/>
      <c r="G80" s="3">
        <v>6</v>
      </c>
      <c r="H80" s="1"/>
      <c r="I80" s="100">
        <f>I79-4</f>
        <v>45</v>
      </c>
      <c r="J80" s="39"/>
      <c r="K80" s="45"/>
      <c r="L80" s="40"/>
      <c r="M80" s="34"/>
      <c r="N80" s="3">
        <v>6</v>
      </c>
      <c r="O80" s="1"/>
      <c r="P80" s="100">
        <f>P79-4</f>
        <v>45</v>
      </c>
      <c r="Q80" s="39"/>
      <c r="R80" s="45"/>
      <c r="S80" s="40"/>
      <c r="U80" s="138">
        <v>6</v>
      </c>
      <c r="V80" s="37">
        <f t="shared" si="43"/>
        <v>0</v>
      </c>
      <c r="W80" s="136" t="e">
        <f t="shared" si="44"/>
        <v>#N/A</v>
      </c>
      <c r="X80" s="138" t="e">
        <f t="shared" si="45"/>
        <v>#N/A</v>
      </c>
      <c r="Y80" s="136" t="e">
        <f t="shared" si="46"/>
        <v>#N/A</v>
      </c>
      <c r="Z80" s="138" t="e">
        <f t="shared" si="47"/>
        <v>#N/A</v>
      </c>
      <c r="AA80" s="136" t="e">
        <f t="shared" si="48"/>
        <v>#N/A</v>
      </c>
      <c r="AB80" s="127" t="e">
        <f t="shared" si="49"/>
        <v>#N/A</v>
      </c>
    </row>
    <row r="81" spans="1:28">
      <c r="A81" s="7">
        <v>7</v>
      </c>
      <c r="B81" s="37"/>
      <c r="C81" s="136"/>
      <c r="D81" s="49"/>
      <c r="E81" s="38"/>
      <c r="F81" s="34"/>
      <c r="G81" s="3">
        <v>7</v>
      </c>
      <c r="H81" s="37"/>
      <c r="I81" s="100">
        <f>I80-3</f>
        <v>42</v>
      </c>
      <c r="J81" s="39"/>
      <c r="K81" s="45"/>
      <c r="L81" s="40"/>
      <c r="M81" s="34"/>
      <c r="N81" s="3">
        <v>7</v>
      </c>
      <c r="O81" s="37"/>
      <c r="P81" s="100">
        <f>P80-3</f>
        <v>42</v>
      </c>
      <c r="Q81" s="39"/>
      <c r="R81" s="45"/>
      <c r="S81" s="40"/>
      <c r="U81" s="138">
        <v>7</v>
      </c>
      <c r="V81" s="37">
        <f t="shared" si="43"/>
        <v>0</v>
      </c>
      <c r="W81" s="136" t="e">
        <f t="shared" si="44"/>
        <v>#N/A</v>
      </c>
      <c r="X81" s="138" t="e">
        <f t="shared" si="45"/>
        <v>#N/A</v>
      </c>
      <c r="Y81" s="136" t="e">
        <f t="shared" si="46"/>
        <v>#N/A</v>
      </c>
      <c r="Z81" s="138" t="e">
        <f t="shared" si="47"/>
        <v>#N/A</v>
      </c>
      <c r="AA81" s="136" t="e">
        <f t="shared" si="48"/>
        <v>#N/A</v>
      </c>
      <c r="AB81" s="127" t="e">
        <f t="shared" si="49"/>
        <v>#N/A</v>
      </c>
    </row>
    <row r="82" spans="1:28">
      <c r="A82" s="7">
        <v>8</v>
      </c>
      <c r="B82" s="37"/>
      <c r="C82" s="136"/>
      <c r="D82" s="49"/>
      <c r="E82" s="38"/>
      <c r="F82" s="34"/>
      <c r="G82" s="3">
        <v>8</v>
      </c>
      <c r="H82" s="37"/>
      <c r="I82" s="100">
        <f>I81-3</f>
        <v>39</v>
      </c>
      <c r="J82" s="39"/>
      <c r="K82" s="45"/>
      <c r="L82" s="40"/>
      <c r="M82" s="34"/>
      <c r="N82" s="3">
        <v>8</v>
      </c>
      <c r="O82" s="37"/>
      <c r="P82" s="100">
        <f>P81-3</f>
        <v>39</v>
      </c>
      <c r="Q82" s="39"/>
      <c r="R82" s="45"/>
      <c r="S82" s="40"/>
      <c r="U82" s="138">
        <v>8</v>
      </c>
      <c r="V82" s="37">
        <f t="shared" si="43"/>
        <v>0</v>
      </c>
      <c r="W82" s="136" t="e">
        <f t="shared" si="44"/>
        <v>#N/A</v>
      </c>
      <c r="X82" s="138" t="e">
        <f t="shared" si="45"/>
        <v>#N/A</v>
      </c>
      <c r="Y82" s="136" t="e">
        <f t="shared" si="46"/>
        <v>#N/A</v>
      </c>
      <c r="Z82" s="138" t="e">
        <f t="shared" si="47"/>
        <v>#N/A</v>
      </c>
      <c r="AA82" s="136" t="e">
        <f t="shared" si="48"/>
        <v>#N/A</v>
      </c>
      <c r="AB82" s="127" t="e">
        <f t="shared" si="49"/>
        <v>#N/A</v>
      </c>
    </row>
    <row r="83" spans="1:28">
      <c r="A83" s="7">
        <v>9</v>
      </c>
      <c r="B83" s="37"/>
      <c r="C83" s="136"/>
      <c r="D83" s="49"/>
      <c r="E83" s="38"/>
      <c r="F83" s="34"/>
      <c r="G83" s="3">
        <v>9</v>
      </c>
      <c r="H83" s="1"/>
      <c r="I83" s="100">
        <f>I82-3</f>
        <v>36</v>
      </c>
      <c r="J83" s="39"/>
      <c r="K83" s="45"/>
      <c r="L83" s="40"/>
      <c r="M83" s="34"/>
      <c r="N83" s="3">
        <v>9</v>
      </c>
      <c r="O83" s="37"/>
      <c r="P83" s="100">
        <f>P82-3</f>
        <v>36</v>
      </c>
      <c r="Q83" s="39"/>
      <c r="R83" s="45"/>
      <c r="S83" s="40"/>
      <c r="U83" s="138">
        <v>9</v>
      </c>
      <c r="V83" s="37">
        <f t="shared" si="43"/>
        <v>0</v>
      </c>
      <c r="W83" s="136" t="e">
        <f t="shared" si="44"/>
        <v>#N/A</v>
      </c>
      <c r="X83" s="138" t="e">
        <f t="shared" si="45"/>
        <v>#N/A</v>
      </c>
      <c r="Y83" s="136" t="e">
        <f t="shared" si="46"/>
        <v>#N/A</v>
      </c>
      <c r="Z83" s="138" t="e">
        <f t="shared" si="47"/>
        <v>#N/A</v>
      </c>
      <c r="AA83" s="136" t="e">
        <f t="shared" si="48"/>
        <v>#N/A</v>
      </c>
      <c r="AB83" s="127" t="e">
        <f t="shared" si="49"/>
        <v>#N/A</v>
      </c>
    </row>
    <row r="84" spans="1:28">
      <c r="A84" s="7">
        <v>10</v>
      </c>
      <c r="B84" s="37"/>
      <c r="C84" s="136"/>
      <c r="D84" s="49"/>
      <c r="E84" s="38"/>
      <c r="F84" s="34"/>
      <c r="G84" s="3">
        <v>10</v>
      </c>
      <c r="H84" s="103"/>
      <c r="I84" s="100">
        <f>I83-3</f>
        <v>33</v>
      </c>
      <c r="J84" s="39"/>
      <c r="K84" s="45"/>
      <c r="L84" s="40"/>
      <c r="M84" s="34"/>
      <c r="N84" s="3">
        <v>10</v>
      </c>
      <c r="O84" s="37"/>
      <c r="P84" s="100">
        <f>P83-3</f>
        <v>33</v>
      </c>
      <c r="Q84" s="39"/>
      <c r="R84" s="45"/>
      <c r="S84" s="40"/>
      <c r="U84" s="138">
        <v>10</v>
      </c>
      <c r="V84" s="37">
        <f t="shared" si="43"/>
        <v>0</v>
      </c>
      <c r="W84" s="136" t="e">
        <f t="shared" si="44"/>
        <v>#N/A</v>
      </c>
      <c r="X84" s="138" t="e">
        <f t="shared" si="45"/>
        <v>#N/A</v>
      </c>
      <c r="Y84" s="136" t="e">
        <f t="shared" si="46"/>
        <v>#N/A</v>
      </c>
      <c r="Z84" s="138" t="e">
        <f t="shared" si="47"/>
        <v>#N/A</v>
      </c>
      <c r="AA84" s="136" t="e">
        <f t="shared" si="48"/>
        <v>#N/A</v>
      </c>
      <c r="AB84" s="127" t="e">
        <f t="shared" si="49"/>
        <v>#N/A</v>
      </c>
    </row>
    <row r="85" spans="1:28">
      <c r="A85" s="6">
        <v>11</v>
      </c>
      <c r="B85" s="81"/>
      <c r="C85" s="136"/>
      <c r="D85" s="49"/>
      <c r="E85" s="38"/>
      <c r="F85" s="34"/>
      <c r="G85" s="3">
        <v>11</v>
      </c>
      <c r="H85" s="37"/>
      <c r="I85" s="100">
        <f>I84-3</f>
        <v>30</v>
      </c>
      <c r="J85" s="39"/>
      <c r="K85" s="45"/>
      <c r="L85" s="40"/>
      <c r="M85" s="34"/>
      <c r="N85" s="3">
        <v>11</v>
      </c>
      <c r="O85" s="1"/>
      <c r="P85" s="100">
        <f>P84-3</f>
        <v>30</v>
      </c>
      <c r="Q85" s="39"/>
      <c r="R85" s="45"/>
      <c r="S85" s="40"/>
      <c r="U85" s="138">
        <v>11</v>
      </c>
      <c r="V85" s="37">
        <f t="shared" si="43"/>
        <v>0</v>
      </c>
      <c r="W85" s="136" t="e">
        <f t="shared" si="44"/>
        <v>#N/A</v>
      </c>
      <c r="X85" s="138" t="e">
        <f t="shared" si="45"/>
        <v>#N/A</v>
      </c>
      <c r="Y85" s="136" t="e">
        <f t="shared" si="46"/>
        <v>#N/A</v>
      </c>
      <c r="Z85" s="138" t="e">
        <f t="shared" si="47"/>
        <v>#N/A</v>
      </c>
      <c r="AA85" s="136" t="e">
        <f t="shared" si="48"/>
        <v>#N/A</v>
      </c>
      <c r="AB85" s="127" t="e">
        <f t="shared" si="49"/>
        <v>#N/A</v>
      </c>
    </row>
    <row r="86" spans="1:28">
      <c r="A86" s="6">
        <v>12</v>
      </c>
      <c r="B86" s="37"/>
      <c r="C86" s="136"/>
      <c r="D86" s="49"/>
      <c r="E86" s="38"/>
      <c r="F86" s="34"/>
      <c r="G86" s="3">
        <v>12</v>
      </c>
      <c r="H86" s="81"/>
      <c r="I86" s="100">
        <f t="shared" ref="I86:I95" si="50">I85-2</f>
        <v>28</v>
      </c>
      <c r="J86" s="39"/>
      <c r="K86" s="45"/>
      <c r="L86" s="40"/>
      <c r="M86" s="34"/>
      <c r="N86" s="3">
        <v>12</v>
      </c>
      <c r="O86" s="103"/>
      <c r="P86" s="100">
        <f t="shared" ref="P86:P95" si="51">P85-2</f>
        <v>28</v>
      </c>
      <c r="Q86" s="39"/>
      <c r="R86" s="45"/>
      <c r="S86" s="40"/>
      <c r="U86" s="138">
        <v>12</v>
      </c>
      <c r="V86" s="37">
        <f t="shared" si="43"/>
        <v>0</v>
      </c>
      <c r="W86" s="136" t="e">
        <f t="shared" si="44"/>
        <v>#N/A</v>
      </c>
      <c r="X86" s="138" t="e">
        <f t="shared" si="45"/>
        <v>#N/A</v>
      </c>
      <c r="Y86" s="136" t="e">
        <f t="shared" si="46"/>
        <v>#N/A</v>
      </c>
      <c r="Z86" s="138" t="e">
        <f t="shared" si="47"/>
        <v>#N/A</v>
      </c>
      <c r="AA86" s="136" t="e">
        <f t="shared" si="48"/>
        <v>#N/A</v>
      </c>
      <c r="AB86" s="127" t="e">
        <f t="shared" si="49"/>
        <v>#N/A</v>
      </c>
    </row>
    <row r="87" spans="1:28">
      <c r="A87" s="6">
        <v>13</v>
      </c>
      <c r="B87" s="37"/>
      <c r="C87" s="136"/>
      <c r="D87" s="49"/>
      <c r="E87" s="38"/>
      <c r="F87" s="34"/>
      <c r="G87" s="3">
        <v>13</v>
      </c>
      <c r="H87" s="37"/>
      <c r="I87" s="100">
        <f t="shared" si="50"/>
        <v>26</v>
      </c>
      <c r="J87" s="39"/>
      <c r="K87" s="45"/>
      <c r="L87" s="40"/>
      <c r="M87" s="34"/>
      <c r="N87" s="3">
        <v>13</v>
      </c>
      <c r="O87" s="37"/>
      <c r="P87" s="100">
        <f t="shared" si="51"/>
        <v>26</v>
      </c>
      <c r="Q87" s="39"/>
      <c r="R87" s="45"/>
      <c r="S87" s="40"/>
      <c r="U87" s="138">
        <v>13</v>
      </c>
      <c r="V87" s="37">
        <f t="shared" si="43"/>
        <v>0</v>
      </c>
      <c r="W87" s="136" t="e">
        <f t="shared" si="44"/>
        <v>#N/A</v>
      </c>
      <c r="X87" s="138" t="e">
        <f t="shared" si="45"/>
        <v>#N/A</v>
      </c>
      <c r="Y87" s="136" t="e">
        <f t="shared" si="46"/>
        <v>#N/A</v>
      </c>
      <c r="Z87" s="138" t="e">
        <f t="shared" si="47"/>
        <v>#N/A</v>
      </c>
      <c r="AA87" s="136" t="e">
        <f t="shared" si="48"/>
        <v>#N/A</v>
      </c>
      <c r="AB87" s="127" t="e">
        <f t="shared" si="49"/>
        <v>#N/A</v>
      </c>
    </row>
    <row r="88" spans="1:28">
      <c r="A88" s="6">
        <v>14</v>
      </c>
      <c r="B88" s="37"/>
      <c r="C88" s="136"/>
      <c r="D88" s="49"/>
      <c r="E88" s="38"/>
      <c r="F88" s="34"/>
      <c r="G88" s="3">
        <v>14</v>
      </c>
      <c r="H88" s="37"/>
      <c r="I88" s="100">
        <f t="shared" si="50"/>
        <v>24</v>
      </c>
      <c r="J88" s="39"/>
      <c r="K88" s="45"/>
      <c r="L88" s="40"/>
      <c r="M88" s="34"/>
      <c r="N88" s="3">
        <v>14</v>
      </c>
      <c r="O88" s="81"/>
      <c r="P88" s="100">
        <f t="shared" si="51"/>
        <v>24</v>
      </c>
      <c r="Q88" s="39"/>
      <c r="R88" s="45"/>
      <c r="S88" s="40"/>
      <c r="U88" s="138">
        <v>14</v>
      </c>
      <c r="V88" s="37">
        <f t="shared" si="43"/>
        <v>0</v>
      </c>
      <c r="W88" s="136" t="e">
        <f t="shared" si="44"/>
        <v>#N/A</v>
      </c>
      <c r="X88" s="138" t="e">
        <f t="shared" si="45"/>
        <v>#N/A</v>
      </c>
      <c r="Y88" s="136" t="e">
        <f t="shared" si="46"/>
        <v>#N/A</v>
      </c>
      <c r="Z88" s="138" t="e">
        <f t="shared" si="47"/>
        <v>#N/A</v>
      </c>
      <c r="AA88" s="136" t="e">
        <f t="shared" si="48"/>
        <v>#N/A</v>
      </c>
      <c r="AB88" s="127" t="e">
        <f t="shared" si="49"/>
        <v>#N/A</v>
      </c>
    </row>
    <row r="89" spans="1:28">
      <c r="A89" s="6">
        <v>15</v>
      </c>
      <c r="B89" s="37"/>
      <c r="C89" s="136"/>
      <c r="D89" s="49"/>
      <c r="E89" s="38"/>
      <c r="F89" s="34"/>
      <c r="G89" s="3">
        <v>15</v>
      </c>
      <c r="H89" s="69"/>
      <c r="I89" s="100">
        <f t="shared" si="50"/>
        <v>22</v>
      </c>
      <c r="J89" s="79"/>
      <c r="K89" s="80"/>
      <c r="L89" s="40"/>
      <c r="M89" s="34"/>
      <c r="N89" s="3">
        <v>15</v>
      </c>
      <c r="O89" s="37"/>
      <c r="P89" s="100">
        <f t="shared" si="51"/>
        <v>22</v>
      </c>
      <c r="Q89" s="79"/>
      <c r="R89" s="80"/>
      <c r="S89" s="40"/>
      <c r="U89" s="138">
        <v>15</v>
      </c>
      <c r="V89" s="37">
        <f t="shared" si="43"/>
        <v>0</v>
      </c>
      <c r="W89" s="136" t="e">
        <f t="shared" si="44"/>
        <v>#N/A</v>
      </c>
      <c r="X89" s="138" t="e">
        <f t="shared" si="45"/>
        <v>#N/A</v>
      </c>
      <c r="Y89" s="136" t="e">
        <f t="shared" si="46"/>
        <v>#N/A</v>
      </c>
      <c r="Z89" s="138" t="e">
        <f t="shared" si="47"/>
        <v>#N/A</v>
      </c>
      <c r="AA89" s="136" t="e">
        <f t="shared" si="48"/>
        <v>#N/A</v>
      </c>
      <c r="AB89" s="127" t="e">
        <f t="shared" si="49"/>
        <v>#N/A</v>
      </c>
    </row>
    <row r="90" spans="1:28">
      <c r="A90" s="6">
        <v>16</v>
      </c>
      <c r="B90" s="37"/>
      <c r="C90" s="136"/>
      <c r="D90" s="49"/>
      <c r="E90" s="38"/>
      <c r="F90" s="34"/>
      <c r="G90" s="3">
        <v>16</v>
      </c>
      <c r="H90" s="69"/>
      <c r="I90" s="100">
        <f t="shared" si="50"/>
        <v>20</v>
      </c>
      <c r="J90" s="79"/>
      <c r="K90" s="80"/>
      <c r="L90" s="40"/>
      <c r="M90" s="34"/>
      <c r="N90" s="3">
        <v>16</v>
      </c>
      <c r="O90" s="69"/>
      <c r="P90" s="100">
        <f t="shared" si="51"/>
        <v>20</v>
      </c>
      <c r="Q90" s="79"/>
      <c r="R90" s="80"/>
      <c r="S90" s="40"/>
      <c r="U90" s="138">
        <v>16</v>
      </c>
      <c r="V90" s="37">
        <f t="shared" si="43"/>
        <v>0</v>
      </c>
      <c r="W90" s="136" t="e">
        <f t="shared" si="44"/>
        <v>#N/A</v>
      </c>
      <c r="X90" s="138" t="e">
        <f t="shared" si="45"/>
        <v>#N/A</v>
      </c>
      <c r="Y90" s="136" t="e">
        <f t="shared" si="46"/>
        <v>#N/A</v>
      </c>
      <c r="Z90" s="138" t="e">
        <f t="shared" si="47"/>
        <v>#N/A</v>
      </c>
      <c r="AA90" s="136" t="e">
        <f t="shared" si="48"/>
        <v>#N/A</v>
      </c>
      <c r="AB90" s="127" t="e">
        <f t="shared" si="49"/>
        <v>#N/A</v>
      </c>
    </row>
    <row r="91" spans="1:28">
      <c r="A91" s="6">
        <v>17</v>
      </c>
      <c r="B91" s="37"/>
      <c r="C91" s="136"/>
      <c r="D91" s="49"/>
      <c r="E91" s="38"/>
      <c r="F91" s="34"/>
      <c r="G91" s="3">
        <v>17</v>
      </c>
      <c r="H91" s="69"/>
      <c r="I91" s="100">
        <f t="shared" si="50"/>
        <v>18</v>
      </c>
      <c r="J91" s="79"/>
      <c r="K91" s="80"/>
      <c r="L91" s="40"/>
      <c r="M91" s="34"/>
      <c r="N91" s="3">
        <v>17</v>
      </c>
      <c r="O91" s="69"/>
      <c r="P91" s="100">
        <f t="shared" si="51"/>
        <v>18</v>
      </c>
      <c r="Q91" s="79"/>
      <c r="R91" s="80"/>
      <c r="S91" s="40"/>
      <c r="U91" s="138">
        <v>17</v>
      </c>
      <c r="V91" s="37">
        <f t="shared" si="43"/>
        <v>0</v>
      </c>
      <c r="W91" s="136" t="e">
        <f t="shared" si="44"/>
        <v>#N/A</v>
      </c>
      <c r="X91" s="138" t="e">
        <f t="shared" si="45"/>
        <v>#N/A</v>
      </c>
      <c r="Y91" s="136" t="e">
        <f t="shared" si="46"/>
        <v>#N/A</v>
      </c>
      <c r="Z91" s="138" t="e">
        <f t="shared" si="47"/>
        <v>#N/A</v>
      </c>
      <c r="AA91" s="136" t="e">
        <f t="shared" si="48"/>
        <v>#N/A</v>
      </c>
      <c r="AB91" s="127" t="e">
        <f t="shared" si="49"/>
        <v>#N/A</v>
      </c>
    </row>
    <row r="92" spans="1:28">
      <c r="A92" s="6">
        <v>18</v>
      </c>
      <c r="B92" s="37"/>
      <c r="C92" s="136"/>
      <c r="D92" s="49"/>
      <c r="E92" s="38"/>
      <c r="F92" s="34"/>
      <c r="G92" s="3">
        <v>18</v>
      </c>
      <c r="H92" s="69"/>
      <c r="I92" s="100">
        <f t="shared" si="50"/>
        <v>16</v>
      </c>
      <c r="J92" s="79"/>
      <c r="K92" s="80"/>
      <c r="L92" s="40"/>
      <c r="M92" s="34"/>
      <c r="N92" s="3">
        <v>18</v>
      </c>
      <c r="O92" s="69"/>
      <c r="P92" s="100">
        <f t="shared" si="51"/>
        <v>16</v>
      </c>
      <c r="Q92" s="79"/>
      <c r="R92" s="80"/>
      <c r="S92" s="40"/>
      <c r="U92" s="138">
        <v>18</v>
      </c>
      <c r="V92" s="37">
        <f t="shared" si="43"/>
        <v>0</v>
      </c>
      <c r="W92" s="136" t="e">
        <f t="shared" si="44"/>
        <v>#N/A</v>
      </c>
      <c r="X92" s="138" t="e">
        <f t="shared" si="45"/>
        <v>#N/A</v>
      </c>
      <c r="Y92" s="136" t="e">
        <f t="shared" si="46"/>
        <v>#N/A</v>
      </c>
      <c r="Z92" s="138" t="e">
        <f t="shared" si="47"/>
        <v>#N/A</v>
      </c>
      <c r="AA92" s="136" t="e">
        <f t="shared" si="48"/>
        <v>#N/A</v>
      </c>
      <c r="AB92" s="127" t="e">
        <f t="shared" si="49"/>
        <v>#N/A</v>
      </c>
    </row>
    <row r="93" spans="1:28">
      <c r="A93" s="6">
        <v>19</v>
      </c>
      <c r="B93" s="37"/>
      <c r="C93" s="136"/>
      <c r="D93" s="49"/>
      <c r="E93" s="38"/>
      <c r="F93" s="34"/>
      <c r="G93" s="3">
        <v>19</v>
      </c>
      <c r="H93" s="69"/>
      <c r="I93" s="100">
        <f t="shared" si="50"/>
        <v>14</v>
      </c>
      <c r="J93" s="79"/>
      <c r="K93" s="80"/>
      <c r="L93" s="40"/>
      <c r="M93" s="34"/>
      <c r="N93" s="3">
        <v>19</v>
      </c>
      <c r="O93" s="69"/>
      <c r="P93" s="100">
        <f t="shared" si="51"/>
        <v>14</v>
      </c>
      <c r="Q93" s="79"/>
      <c r="R93" s="80"/>
      <c r="S93" s="40"/>
      <c r="U93" s="138">
        <v>19</v>
      </c>
      <c r="V93" s="37">
        <f t="shared" si="43"/>
        <v>0</v>
      </c>
      <c r="W93" s="136" t="e">
        <f t="shared" si="44"/>
        <v>#N/A</v>
      </c>
      <c r="X93" s="138" t="e">
        <f t="shared" si="45"/>
        <v>#N/A</v>
      </c>
      <c r="Y93" s="136" t="e">
        <f t="shared" si="46"/>
        <v>#N/A</v>
      </c>
      <c r="Z93" s="138" t="e">
        <f t="shared" si="47"/>
        <v>#N/A</v>
      </c>
      <c r="AA93" s="136" t="e">
        <f t="shared" si="48"/>
        <v>#N/A</v>
      </c>
      <c r="AB93" s="127" t="e">
        <f t="shared" si="49"/>
        <v>#N/A</v>
      </c>
    </row>
    <row r="94" spans="1:28">
      <c r="A94" s="6">
        <v>20</v>
      </c>
      <c r="B94" s="37"/>
      <c r="C94" s="136"/>
      <c r="D94" s="49"/>
      <c r="E94" s="38"/>
      <c r="F94" s="34"/>
      <c r="G94" s="3">
        <v>20</v>
      </c>
      <c r="H94" s="69"/>
      <c r="I94" s="100">
        <f t="shared" si="50"/>
        <v>12</v>
      </c>
      <c r="J94" s="79"/>
      <c r="K94" s="80"/>
      <c r="L94" s="40"/>
      <c r="M94" s="34"/>
      <c r="N94" s="3">
        <v>20</v>
      </c>
      <c r="O94" s="69"/>
      <c r="P94" s="100">
        <f t="shared" si="51"/>
        <v>12</v>
      </c>
      <c r="Q94" s="79"/>
      <c r="R94" s="80"/>
      <c r="S94" s="40"/>
      <c r="U94" s="138">
        <v>20</v>
      </c>
      <c r="V94" s="37">
        <f t="shared" si="43"/>
        <v>0</v>
      </c>
      <c r="W94" s="136" t="e">
        <f t="shared" si="44"/>
        <v>#N/A</v>
      </c>
      <c r="X94" s="138" t="e">
        <f t="shared" si="45"/>
        <v>#N/A</v>
      </c>
      <c r="Y94" s="136" t="e">
        <f t="shared" si="46"/>
        <v>#N/A</v>
      </c>
      <c r="Z94" s="138" t="e">
        <f t="shared" si="47"/>
        <v>#N/A</v>
      </c>
      <c r="AA94" s="136" t="e">
        <f t="shared" si="48"/>
        <v>#N/A</v>
      </c>
      <c r="AB94" s="127" t="e">
        <f t="shared" si="49"/>
        <v>#N/A</v>
      </c>
    </row>
    <row r="95" spans="1:28">
      <c r="A95" s="6">
        <v>21</v>
      </c>
      <c r="B95" s="37"/>
      <c r="C95" s="136"/>
      <c r="D95" s="49"/>
      <c r="E95" s="38"/>
      <c r="F95" s="34"/>
      <c r="G95" s="3">
        <v>21</v>
      </c>
      <c r="H95" s="69"/>
      <c r="I95" s="100">
        <f t="shared" si="50"/>
        <v>10</v>
      </c>
      <c r="J95" s="79"/>
      <c r="K95" s="80"/>
      <c r="L95" s="40"/>
      <c r="M95" s="34"/>
      <c r="N95" s="3">
        <v>21</v>
      </c>
      <c r="O95" s="69"/>
      <c r="P95" s="100">
        <f t="shared" si="51"/>
        <v>10</v>
      </c>
      <c r="Q95" s="79"/>
      <c r="R95" s="80"/>
      <c r="S95" s="40"/>
      <c r="U95" s="138">
        <v>21</v>
      </c>
      <c r="V95" s="37">
        <f t="shared" si="43"/>
        <v>0</v>
      </c>
      <c r="W95" s="136" t="e">
        <f t="shared" si="44"/>
        <v>#N/A</v>
      </c>
      <c r="X95" s="138" t="e">
        <f t="shared" si="45"/>
        <v>#N/A</v>
      </c>
      <c r="Y95" s="136" t="e">
        <f t="shared" si="46"/>
        <v>#N/A</v>
      </c>
      <c r="Z95" s="138" t="e">
        <f t="shared" si="47"/>
        <v>#N/A</v>
      </c>
      <c r="AA95" s="136" t="e">
        <f t="shared" si="48"/>
        <v>#N/A</v>
      </c>
      <c r="AB95" s="127" t="e">
        <f t="shared" si="49"/>
        <v>#N/A</v>
      </c>
    </row>
    <row r="96" spans="1:28">
      <c r="A96" s="6">
        <v>22</v>
      </c>
      <c r="B96" s="37"/>
      <c r="C96" s="136"/>
      <c r="D96" s="49"/>
      <c r="E96" s="38"/>
      <c r="F96" s="34"/>
      <c r="G96" s="3">
        <v>22</v>
      </c>
      <c r="H96" s="69"/>
      <c r="I96" s="100">
        <f t="shared" ref="I96:I104" si="52">I95-1</f>
        <v>9</v>
      </c>
      <c r="J96" s="79"/>
      <c r="K96" s="80"/>
      <c r="L96" s="40"/>
      <c r="M96" s="34"/>
      <c r="N96" s="3">
        <v>22</v>
      </c>
      <c r="O96" s="69"/>
      <c r="P96" s="100">
        <f t="shared" ref="P96:P104" si="53">P95-1</f>
        <v>9</v>
      </c>
      <c r="Q96" s="79"/>
      <c r="R96" s="80"/>
      <c r="S96" s="40"/>
      <c r="U96" s="138">
        <v>22</v>
      </c>
      <c r="V96" s="37">
        <f t="shared" si="43"/>
        <v>0</v>
      </c>
      <c r="W96" s="136" t="e">
        <f t="shared" si="44"/>
        <v>#N/A</v>
      </c>
      <c r="X96" s="138" t="e">
        <f t="shared" si="45"/>
        <v>#N/A</v>
      </c>
      <c r="Y96" s="136" t="e">
        <f t="shared" si="46"/>
        <v>#N/A</v>
      </c>
      <c r="Z96" s="138" t="e">
        <f t="shared" si="47"/>
        <v>#N/A</v>
      </c>
      <c r="AA96" s="136" t="e">
        <f t="shared" si="48"/>
        <v>#N/A</v>
      </c>
      <c r="AB96" s="127" t="e">
        <f t="shared" si="49"/>
        <v>#N/A</v>
      </c>
    </row>
    <row r="97" spans="1:28">
      <c r="A97" s="6">
        <v>23</v>
      </c>
      <c r="B97" s="37"/>
      <c r="C97" s="136"/>
      <c r="D97" s="49"/>
      <c r="E97" s="38"/>
      <c r="F97" s="34"/>
      <c r="G97" s="3">
        <v>23</v>
      </c>
      <c r="H97" s="81"/>
      <c r="I97" s="100">
        <f t="shared" si="52"/>
        <v>8</v>
      </c>
      <c r="J97" s="79"/>
      <c r="K97" s="80"/>
      <c r="L97" s="40"/>
      <c r="M97" s="34"/>
      <c r="N97" s="3">
        <v>23</v>
      </c>
      <c r="O97" s="81"/>
      <c r="P97" s="100">
        <f t="shared" si="53"/>
        <v>8</v>
      </c>
      <c r="Q97" s="79"/>
      <c r="R97" s="80"/>
      <c r="S97" s="40"/>
      <c r="U97" s="138">
        <v>23</v>
      </c>
      <c r="V97" s="37">
        <f t="shared" si="43"/>
        <v>0</v>
      </c>
      <c r="W97" s="136" t="e">
        <f t="shared" si="44"/>
        <v>#N/A</v>
      </c>
      <c r="X97" s="138" t="e">
        <f t="shared" si="45"/>
        <v>#N/A</v>
      </c>
      <c r="Y97" s="136" t="e">
        <f t="shared" si="46"/>
        <v>#N/A</v>
      </c>
      <c r="Z97" s="138" t="e">
        <f t="shared" si="47"/>
        <v>#N/A</v>
      </c>
      <c r="AA97" s="136" t="e">
        <f t="shared" si="48"/>
        <v>#N/A</v>
      </c>
      <c r="AB97" s="127" t="e">
        <f t="shared" si="49"/>
        <v>#N/A</v>
      </c>
    </row>
    <row r="98" spans="1:28">
      <c r="A98" s="3">
        <v>24</v>
      </c>
      <c r="B98" s="116"/>
      <c r="C98" s="136"/>
      <c r="D98" s="118"/>
      <c r="E98" s="38"/>
      <c r="F98" s="34"/>
      <c r="G98" s="3">
        <v>24</v>
      </c>
      <c r="H98" s="81"/>
      <c r="I98" s="100">
        <f t="shared" si="52"/>
        <v>7</v>
      </c>
      <c r="J98" s="79"/>
      <c r="K98" s="80"/>
      <c r="L98" s="41"/>
      <c r="M98" s="34"/>
      <c r="N98" s="3">
        <v>24</v>
      </c>
      <c r="O98" s="81"/>
      <c r="P98" s="100">
        <f t="shared" si="53"/>
        <v>7</v>
      </c>
      <c r="Q98" s="79"/>
      <c r="R98" s="80"/>
      <c r="S98" s="41"/>
      <c r="U98" s="138">
        <v>24</v>
      </c>
      <c r="V98" s="37">
        <f t="shared" si="43"/>
        <v>0</v>
      </c>
      <c r="W98" s="136" t="e">
        <f t="shared" si="44"/>
        <v>#N/A</v>
      </c>
      <c r="X98" s="138" t="e">
        <f t="shared" si="45"/>
        <v>#N/A</v>
      </c>
      <c r="Y98" s="136" t="e">
        <f t="shared" si="46"/>
        <v>#N/A</v>
      </c>
      <c r="Z98" s="138" t="e">
        <f t="shared" si="47"/>
        <v>#N/A</v>
      </c>
      <c r="AA98" s="136" t="e">
        <f t="shared" si="48"/>
        <v>#N/A</v>
      </c>
      <c r="AB98" s="127" t="e">
        <f t="shared" si="49"/>
        <v>#N/A</v>
      </c>
    </row>
    <row r="99" spans="1:28">
      <c r="A99" s="3">
        <v>25</v>
      </c>
      <c r="B99" s="119"/>
      <c r="C99" s="136"/>
      <c r="D99" s="120"/>
      <c r="E99" s="38"/>
      <c r="F99" s="34"/>
      <c r="G99" s="3">
        <v>25</v>
      </c>
      <c r="H99" s="81"/>
      <c r="I99" s="100">
        <f t="shared" si="52"/>
        <v>6</v>
      </c>
      <c r="J99" s="79"/>
      <c r="K99" s="80"/>
      <c r="L99" s="41"/>
      <c r="M99" s="34"/>
      <c r="N99" s="3">
        <v>25</v>
      </c>
      <c r="O99" s="81"/>
      <c r="P99" s="100">
        <f t="shared" si="53"/>
        <v>6</v>
      </c>
      <c r="Q99" s="79"/>
      <c r="R99" s="80"/>
      <c r="S99" s="41"/>
      <c r="U99" s="138">
        <v>25</v>
      </c>
      <c r="V99" s="37">
        <f t="shared" si="43"/>
        <v>0</v>
      </c>
      <c r="W99" s="136" t="e">
        <f t="shared" si="44"/>
        <v>#N/A</v>
      </c>
      <c r="X99" s="138" t="e">
        <f t="shared" si="45"/>
        <v>#N/A</v>
      </c>
      <c r="Y99" s="136" t="e">
        <f t="shared" si="46"/>
        <v>#N/A</v>
      </c>
      <c r="Z99" s="138" t="e">
        <f t="shared" si="47"/>
        <v>#N/A</v>
      </c>
      <c r="AA99" s="136" t="e">
        <f t="shared" si="48"/>
        <v>#N/A</v>
      </c>
      <c r="AB99" s="127" t="e">
        <f t="shared" si="49"/>
        <v>#N/A</v>
      </c>
    </row>
    <row r="100" spans="1:28">
      <c r="A100" s="3">
        <v>26</v>
      </c>
      <c r="B100" s="121"/>
      <c r="C100" s="136"/>
      <c r="D100" s="122"/>
      <c r="E100" s="38"/>
      <c r="F100" s="34"/>
      <c r="G100" s="3">
        <v>26</v>
      </c>
      <c r="H100" s="81"/>
      <c r="I100" s="100">
        <f t="shared" si="52"/>
        <v>5</v>
      </c>
      <c r="J100" s="79"/>
      <c r="K100" s="80"/>
      <c r="L100" s="41"/>
      <c r="M100" s="34"/>
      <c r="N100" s="3">
        <v>26</v>
      </c>
      <c r="O100" s="81"/>
      <c r="P100" s="100">
        <f t="shared" si="53"/>
        <v>5</v>
      </c>
      <c r="Q100" s="79"/>
      <c r="R100" s="80"/>
      <c r="S100" s="41"/>
      <c r="U100" s="138">
        <v>26</v>
      </c>
      <c r="V100" s="37">
        <f t="shared" si="43"/>
        <v>0</v>
      </c>
      <c r="W100" s="136" t="e">
        <f t="shared" si="44"/>
        <v>#N/A</v>
      </c>
      <c r="X100" s="138" t="e">
        <f t="shared" si="45"/>
        <v>#N/A</v>
      </c>
      <c r="Y100" s="136" t="e">
        <f t="shared" si="46"/>
        <v>#N/A</v>
      </c>
      <c r="Z100" s="138" t="e">
        <f t="shared" si="47"/>
        <v>#N/A</v>
      </c>
      <c r="AA100" s="136" t="e">
        <f t="shared" si="48"/>
        <v>#N/A</v>
      </c>
      <c r="AB100" s="127" t="e">
        <f t="shared" si="49"/>
        <v>#N/A</v>
      </c>
    </row>
    <row r="101" spans="1:28">
      <c r="A101" s="3">
        <v>27</v>
      </c>
      <c r="B101" s="119"/>
      <c r="C101" s="136"/>
      <c r="D101" s="120"/>
      <c r="E101" s="38"/>
      <c r="F101" s="34"/>
      <c r="G101" s="3">
        <v>27</v>
      </c>
      <c r="H101" s="81"/>
      <c r="I101" s="100">
        <f t="shared" si="52"/>
        <v>4</v>
      </c>
      <c r="J101" s="79"/>
      <c r="K101" s="80"/>
      <c r="L101" s="41"/>
      <c r="M101" s="34"/>
      <c r="N101" s="3">
        <v>27</v>
      </c>
      <c r="O101" s="81"/>
      <c r="P101" s="100">
        <f t="shared" si="53"/>
        <v>4</v>
      </c>
      <c r="Q101" s="79"/>
      <c r="R101" s="80"/>
      <c r="S101" s="41"/>
      <c r="U101" s="138">
        <v>27</v>
      </c>
      <c r="V101" s="37">
        <f t="shared" si="43"/>
        <v>0</v>
      </c>
      <c r="W101" s="136" t="e">
        <f t="shared" si="44"/>
        <v>#N/A</v>
      </c>
      <c r="X101" s="138" t="e">
        <f t="shared" si="45"/>
        <v>#N/A</v>
      </c>
      <c r="Y101" s="136" t="e">
        <f t="shared" si="46"/>
        <v>#N/A</v>
      </c>
      <c r="Z101" s="138" t="e">
        <f t="shared" si="47"/>
        <v>#N/A</v>
      </c>
      <c r="AA101" s="136" t="e">
        <f t="shared" si="48"/>
        <v>#N/A</v>
      </c>
      <c r="AB101" s="127" t="e">
        <f t="shared" si="49"/>
        <v>#N/A</v>
      </c>
    </row>
    <row r="102" spans="1:28">
      <c r="A102" s="3">
        <v>28</v>
      </c>
      <c r="B102" s="119"/>
      <c r="C102" s="136"/>
      <c r="D102" s="120"/>
      <c r="E102" s="38"/>
      <c r="F102" s="34"/>
      <c r="G102" s="3">
        <v>28</v>
      </c>
      <c r="H102" s="81"/>
      <c r="I102" s="100">
        <f t="shared" si="52"/>
        <v>3</v>
      </c>
      <c r="J102" s="79"/>
      <c r="K102" s="80"/>
      <c r="L102" s="41"/>
      <c r="M102" s="34"/>
      <c r="N102" s="3">
        <v>28</v>
      </c>
      <c r="O102" s="81"/>
      <c r="P102" s="100">
        <f t="shared" si="53"/>
        <v>3</v>
      </c>
      <c r="Q102" s="79"/>
      <c r="R102" s="80"/>
      <c r="S102" s="41"/>
      <c r="U102" s="138">
        <v>28</v>
      </c>
      <c r="V102" s="37">
        <f t="shared" si="43"/>
        <v>0</v>
      </c>
      <c r="W102" s="136" t="e">
        <f t="shared" si="44"/>
        <v>#N/A</v>
      </c>
      <c r="X102" s="138" t="e">
        <f t="shared" si="45"/>
        <v>#N/A</v>
      </c>
      <c r="Y102" s="136" t="e">
        <f t="shared" si="46"/>
        <v>#N/A</v>
      </c>
      <c r="Z102" s="138" t="e">
        <f t="shared" si="47"/>
        <v>#N/A</v>
      </c>
      <c r="AA102" s="136" t="e">
        <f t="shared" si="48"/>
        <v>#N/A</v>
      </c>
      <c r="AB102" s="127" t="e">
        <f t="shared" si="49"/>
        <v>#N/A</v>
      </c>
    </row>
    <row r="103" spans="1:28">
      <c r="A103" s="3">
        <v>29</v>
      </c>
      <c r="B103" s="119"/>
      <c r="C103" s="136"/>
      <c r="D103" s="120"/>
      <c r="E103" s="38"/>
      <c r="F103" s="34"/>
      <c r="G103" s="3">
        <v>29</v>
      </c>
      <c r="H103" s="128"/>
      <c r="I103" s="100">
        <f t="shared" si="52"/>
        <v>2</v>
      </c>
      <c r="J103" s="79"/>
      <c r="K103" s="80"/>
      <c r="L103" s="41"/>
      <c r="M103" s="34"/>
      <c r="N103" s="3">
        <v>29</v>
      </c>
      <c r="O103" s="128"/>
      <c r="P103" s="100">
        <f t="shared" si="53"/>
        <v>2</v>
      </c>
      <c r="Q103" s="79"/>
      <c r="R103" s="80"/>
      <c r="S103" s="41"/>
      <c r="U103" s="138">
        <v>29</v>
      </c>
      <c r="V103" s="37">
        <f t="shared" si="43"/>
        <v>0</v>
      </c>
      <c r="W103" s="136" t="e">
        <f t="shared" si="44"/>
        <v>#N/A</v>
      </c>
      <c r="X103" s="138" t="e">
        <f t="shared" si="45"/>
        <v>#N/A</v>
      </c>
      <c r="Y103" s="136" t="e">
        <f t="shared" si="46"/>
        <v>#N/A</v>
      </c>
      <c r="Z103" s="138" t="e">
        <f t="shared" si="47"/>
        <v>#N/A</v>
      </c>
      <c r="AA103" s="136" t="e">
        <f t="shared" si="48"/>
        <v>#N/A</v>
      </c>
      <c r="AB103" s="127" t="e">
        <f t="shared" si="49"/>
        <v>#N/A</v>
      </c>
    </row>
    <row r="104" spans="1:28" ht="14" thickBot="1">
      <c r="A104" s="4">
        <v>30</v>
      </c>
      <c r="B104" s="123"/>
      <c r="C104" s="124"/>
      <c r="D104" s="125"/>
      <c r="E104" s="126"/>
      <c r="F104" s="36"/>
      <c r="G104" s="4">
        <v>30</v>
      </c>
      <c r="H104" s="129"/>
      <c r="I104" s="130">
        <f t="shared" si="52"/>
        <v>1</v>
      </c>
      <c r="J104" s="48"/>
      <c r="K104" s="46"/>
      <c r="L104" s="42"/>
      <c r="M104" s="36"/>
      <c r="N104" s="4">
        <v>30</v>
      </c>
      <c r="O104" s="129"/>
      <c r="P104" s="130">
        <f t="shared" si="53"/>
        <v>1</v>
      </c>
      <c r="Q104" s="48"/>
      <c r="R104" s="46"/>
      <c r="S104" s="42"/>
      <c r="U104" s="138">
        <v>30</v>
      </c>
      <c r="V104" s="37">
        <f t="shared" si="43"/>
        <v>0</v>
      </c>
      <c r="W104" s="136" t="e">
        <f t="shared" si="44"/>
        <v>#N/A</v>
      </c>
      <c r="X104" s="138" t="e">
        <f t="shared" si="45"/>
        <v>#N/A</v>
      </c>
      <c r="Y104" s="136" t="e">
        <f t="shared" si="46"/>
        <v>#N/A</v>
      </c>
      <c r="Z104" s="138" t="e">
        <f t="shared" si="47"/>
        <v>#N/A</v>
      </c>
      <c r="AA104" s="136" t="e">
        <f t="shared" si="48"/>
        <v>#N/A</v>
      </c>
      <c r="AB104" s="127" t="e">
        <f t="shared" si="49"/>
        <v>#N/A</v>
      </c>
    </row>
    <row r="105" spans="1:28">
      <c r="A105" s="259" t="s">
        <v>96</v>
      </c>
      <c r="B105" s="259"/>
      <c r="C105" s="259"/>
      <c r="D105" s="259"/>
      <c r="E105" s="259"/>
      <c r="F105" s="259"/>
      <c r="G105" s="259" t="s">
        <v>96</v>
      </c>
      <c r="H105" s="259"/>
      <c r="I105" s="259"/>
      <c r="J105" s="259"/>
      <c r="K105" s="259"/>
      <c r="L105" s="259"/>
      <c r="N105" s="259" t="s">
        <v>96</v>
      </c>
      <c r="O105" s="259"/>
      <c r="P105" s="259"/>
      <c r="Q105" s="259"/>
      <c r="R105" s="259"/>
      <c r="S105" s="259"/>
    </row>
    <row r="106" spans="1:28" ht="14" thickBot="1">
      <c r="A106" s="260"/>
      <c r="B106" s="260"/>
      <c r="C106" s="260"/>
      <c r="D106" s="260"/>
      <c r="E106" s="260"/>
      <c r="F106" s="260"/>
      <c r="G106" s="260"/>
      <c r="H106" s="260"/>
      <c r="I106" s="260"/>
      <c r="J106" s="260"/>
      <c r="K106" s="260"/>
      <c r="L106" s="260"/>
      <c r="M106" s="260"/>
      <c r="N106" s="260"/>
      <c r="O106" s="260"/>
      <c r="P106" s="260"/>
      <c r="Q106" s="260"/>
      <c r="R106" s="260"/>
      <c r="S106" s="260"/>
    </row>
  </sheetData>
  <sortState ref="V41:AB42">
    <sortCondition descending="1" ref="AB40"/>
  </sortState>
  <mergeCells count="25">
    <mergeCell ref="A105:F105"/>
    <mergeCell ref="G105:L105"/>
    <mergeCell ref="N105:S105"/>
    <mergeCell ref="A106:S106"/>
    <mergeCell ref="A71:S71"/>
    <mergeCell ref="A72:S72"/>
    <mergeCell ref="A73:E73"/>
    <mergeCell ref="G73:L73"/>
    <mergeCell ref="N73:S73"/>
    <mergeCell ref="A37:S37"/>
    <mergeCell ref="A38:E38"/>
    <mergeCell ref="G38:L38"/>
    <mergeCell ref="N38:S38"/>
    <mergeCell ref="A70:F70"/>
    <mergeCell ref="G70:L70"/>
    <mergeCell ref="N70:S70"/>
    <mergeCell ref="A36:S36"/>
    <mergeCell ref="A1:S1"/>
    <mergeCell ref="A2:S2"/>
    <mergeCell ref="A3:E3"/>
    <mergeCell ref="G3:L3"/>
    <mergeCell ref="N3:S3"/>
    <mergeCell ref="A35:F35"/>
    <mergeCell ref="G35:L35"/>
    <mergeCell ref="N35:S35"/>
  </mergeCells>
  <pageMargins left="0.17" right="0.17" top="0.55000000000000004" bottom="1" header="0.5" footer="0.5"/>
  <pageSetup paperSize="9" scale="95" orientation="landscape" r:id="rId1"/>
  <headerFooter alignWithMargins="0">
    <oddFooter>&amp;L&amp;1#&amp;"Calibri"&amp;6&amp;K737373BUSINESS DOCUMENT  This document is intended for business use and should be distributed to intended recipients only.</oddFooter>
  </headerFooter>
  <ignoredErrors>
    <ignoredError sqref="E5:H8 L76 S76 J5:O8 Q5:S8" numberStoredAsText="1"/>
    <ignoredError sqref="V22:V39 V43:V74 V78:V104" emptyCellReference="1"/>
    <ignoredError sqref="W22:AB39 W43:AB74 W78:AB104" evalError="1" emptyCellReference="1"/>
  </ignoredErrors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A00-000000000000}">
          <x14:formula1>
            <xm:f>'Drivers List'!#REF!</xm:f>
          </x14:formula1>
          <xm:sqref>O40:O42 O16:O17 O14 O19 O21:O34 O75:O77 O5:O10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AB106"/>
  <sheetViews>
    <sheetView workbookViewId="0">
      <selection activeCell="Y7" sqref="Y7"/>
    </sheetView>
  </sheetViews>
  <sheetFormatPr baseColWidth="10" defaultColWidth="8.83203125" defaultRowHeight="13"/>
  <cols>
    <col min="1" max="1" width="4.6640625" style="20" customWidth="1"/>
    <col min="2" max="2" width="25.6640625" style="20" customWidth="1"/>
    <col min="3" max="3" width="10.33203125" style="20" customWidth="1"/>
    <col min="4" max="4" width="8.6640625" style="25" customWidth="1"/>
    <col min="5" max="5" width="10" style="25" customWidth="1"/>
    <col min="6" max="6" width="3.6640625" style="20" customWidth="1"/>
    <col min="7" max="7" width="4.6640625" style="20" customWidth="1"/>
    <col min="8" max="8" width="25.6640625" style="20" customWidth="1"/>
    <col min="9" max="9" width="6.1640625" style="25" bestFit="1" customWidth="1"/>
    <col min="10" max="12" width="8.6640625" style="25" customWidth="1"/>
    <col min="13" max="13" width="3.6640625" style="20" customWidth="1"/>
    <col min="14" max="14" width="4.6640625" style="20" customWidth="1"/>
    <col min="15" max="15" width="25.6640625" style="20" customWidth="1"/>
    <col min="16" max="16" width="6.1640625" style="25" bestFit="1" customWidth="1"/>
    <col min="17" max="19" width="8.6640625" style="25" customWidth="1"/>
    <col min="20" max="20" width="8.83203125" style="20"/>
    <col min="21" max="21" width="3.6640625" style="20" bestFit="1" customWidth="1"/>
    <col min="22" max="22" width="16" style="20" bestFit="1" customWidth="1"/>
    <col min="23" max="28" width="9.33203125" style="20" customWidth="1"/>
    <col min="29" max="16384" width="8.83203125" style="20"/>
  </cols>
  <sheetData>
    <row r="1" spans="1:28" ht="21.75" customHeight="1" thickBot="1">
      <c r="A1" s="261" t="s">
        <v>103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</row>
    <row r="2" spans="1:28" ht="25" customHeight="1" thickBot="1">
      <c r="A2" s="249" t="s">
        <v>84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1"/>
    </row>
    <row r="3" spans="1:28" ht="14" thickBot="1">
      <c r="A3" s="252" t="s">
        <v>99</v>
      </c>
      <c r="B3" s="253"/>
      <c r="C3" s="254"/>
      <c r="D3" s="254"/>
      <c r="E3" s="255"/>
      <c r="F3" s="34"/>
      <c r="G3" s="256" t="s">
        <v>11</v>
      </c>
      <c r="H3" s="257"/>
      <c r="I3" s="257"/>
      <c r="J3" s="257"/>
      <c r="K3" s="257"/>
      <c r="L3" s="258"/>
      <c r="M3" s="34"/>
      <c r="N3" s="256" t="s">
        <v>12</v>
      </c>
      <c r="O3" s="257"/>
      <c r="P3" s="257"/>
      <c r="Q3" s="257"/>
      <c r="R3" s="257"/>
      <c r="S3" s="258"/>
    </row>
    <row r="4" spans="1:28" ht="28">
      <c r="A4" s="5" t="s">
        <v>46</v>
      </c>
      <c r="B4" s="33" t="s">
        <v>45</v>
      </c>
      <c r="C4" s="78" t="s">
        <v>47</v>
      </c>
      <c r="D4" s="47" t="s">
        <v>4</v>
      </c>
      <c r="E4" s="10" t="s">
        <v>77</v>
      </c>
      <c r="F4" s="34"/>
      <c r="G4" s="9" t="s">
        <v>46</v>
      </c>
      <c r="H4" s="77" t="s">
        <v>45</v>
      </c>
      <c r="I4" s="78" t="s">
        <v>14</v>
      </c>
      <c r="J4" s="78" t="s">
        <v>47</v>
      </c>
      <c r="K4" s="47" t="s">
        <v>4</v>
      </c>
      <c r="L4" s="10" t="s">
        <v>77</v>
      </c>
      <c r="M4" s="34"/>
      <c r="N4" s="9" t="s">
        <v>46</v>
      </c>
      <c r="O4" s="77" t="s">
        <v>45</v>
      </c>
      <c r="P4" s="78" t="s">
        <v>14</v>
      </c>
      <c r="Q4" s="78" t="s">
        <v>47</v>
      </c>
      <c r="R4" s="47" t="s">
        <v>4</v>
      </c>
      <c r="S4" s="10" t="s">
        <v>77</v>
      </c>
      <c r="U4" s="78" t="s">
        <v>46</v>
      </c>
      <c r="V4" s="77" t="s">
        <v>45</v>
      </c>
      <c r="W4" s="78" t="s">
        <v>280</v>
      </c>
      <c r="X4" s="78" t="s">
        <v>11</v>
      </c>
      <c r="Y4" s="78" t="s">
        <v>279</v>
      </c>
      <c r="Z4" s="78" t="s">
        <v>12</v>
      </c>
      <c r="AA4" s="78" t="s">
        <v>279</v>
      </c>
      <c r="AB4" s="78" t="s">
        <v>14</v>
      </c>
    </row>
    <row r="5" spans="1:28">
      <c r="A5" s="7">
        <v>1</v>
      </c>
      <c r="B5" s="37" t="s">
        <v>111</v>
      </c>
      <c r="C5" s="136">
        <v>8.2569444444444444E-4</v>
      </c>
      <c r="D5" s="143"/>
      <c r="E5" s="144" t="s">
        <v>119</v>
      </c>
      <c r="F5" s="34"/>
      <c r="G5" s="3">
        <v>1</v>
      </c>
      <c r="H5" s="2" t="s">
        <v>110</v>
      </c>
      <c r="I5" s="127">
        <v>75</v>
      </c>
      <c r="J5" s="136">
        <v>8.2872685185185187E-4</v>
      </c>
      <c r="K5" s="143"/>
      <c r="L5" s="144"/>
      <c r="M5" s="34"/>
      <c r="N5" s="3">
        <v>1</v>
      </c>
      <c r="O5" s="2" t="s">
        <v>110</v>
      </c>
      <c r="P5" s="127">
        <v>75</v>
      </c>
      <c r="Q5" s="136">
        <v>8.2224537037037032E-4</v>
      </c>
      <c r="R5" s="143"/>
      <c r="S5" s="144" t="s">
        <v>119</v>
      </c>
      <c r="U5" s="138">
        <v>1</v>
      </c>
      <c r="V5" s="37" t="s">
        <v>110</v>
      </c>
      <c r="W5" s="136">
        <v>8.3943287037037027E-4</v>
      </c>
      <c r="X5" s="138">
        <v>1</v>
      </c>
      <c r="Y5" s="136">
        <v>8.2872685185185187E-4</v>
      </c>
      <c r="Z5" s="138">
        <v>1</v>
      </c>
      <c r="AA5" s="136">
        <v>8.2224537037037032E-4</v>
      </c>
      <c r="AB5" s="127">
        <f>150+3</f>
        <v>153</v>
      </c>
    </row>
    <row r="6" spans="1:28">
      <c r="A6" s="7">
        <v>2</v>
      </c>
      <c r="B6" s="37" t="s">
        <v>335</v>
      </c>
      <c r="C6" s="136">
        <v>8.3341435185185179E-4</v>
      </c>
      <c r="D6" s="143"/>
      <c r="E6" s="145"/>
      <c r="F6" s="34"/>
      <c r="G6" s="3">
        <v>2</v>
      </c>
      <c r="H6" s="37" t="s">
        <v>334</v>
      </c>
      <c r="I6" s="100">
        <f>I5-8</f>
        <v>67</v>
      </c>
      <c r="J6" s="136">
        <v>8.2754629629629628E-4</v>
      </c>
      <c r="K6" s="143"/>
      <c r="L6" s="144" t="s">
        <v>119</v>
      </c>
      <c r="M6" s="34"/>
      <c r="N6" s="3">
        <v>2</v>
      </c>
      <c r="O6" s="37" t="s">
        <v>111</v>
      </c>
      <c r="P6" s="100">
        <f>P5-8</f>
        <v>67</v>
      </c>
      <c r="Q6" s="136">
        <v>8.2928240740740738E-4</v>
      </c>
      <c r="R6" s="143"/>
      <c r="S6" s="145"/>
      <c r="U6" s="138">
        <v>2</v>
      </c>
      <c r="V6" s="37" t="s">
        <v>334</v>
      </c>
      <c r="W6" s="136">
        <v>8.5188657407407403E-4</v>
      </c>
      <c r="X6" s="138">
        <v>2</v>
      </c>
      <c r="Y6" s="136">
        <v>8.2754629629629628E-4</v>
      </c>
      <c r="Z6" s="138">
        <v>4</v>
      </c>
      <c r="AA6" s="136">
        <v>8.2409722222222227E-4</v>
      </c>
      <c r="AB6" s="127">
        <f>121+3</f>
        <v>124</v>
      </c>
    </row>
    <row r="7" spans="1:28">
      <c r="A7" s="7">
        <v>3</v>
      </c>
      <c r="B7" s="37" t="s">
        <v>110</v>
      </c>
      <c r="C7" s="136">
        <v>8.3943287037037027E-4</v>
      </c>
      <c r="D7" s="143"/>
      <c r="E7" s="145"/>
      <c r="F7" s="34"/>
      <c r="G7" s="3">
        <v>3</v>
      </c>
      <c r="H7" s="37" t="s">
        <v>106</v>
      </c>
      <c r="I7" s="100">
        <f>I6-7</f>
        <v>60</v>
      </c>
      <c r="J7" s="136">
        <v>8.2896990740740728E-4</v>
      </c>
      <c r="K7" s="143"/>
      <c r="L7" s="145"/>
      <c r="M7" s="34"/>
      <c r="N7" s="3">
        <v>3</v>
      </c>
      <c r="O7" s="37" t="s">
        <v>106</v>
      </c>
      <c r="P7" s="100">
        <f>P6-7</f>
        <v>60</v>
      </c>
      <c r="Q7" s="136">
        <v>8.2832175925925922E-4</v>
      </c>
      <c r="R7" s="143"/>
      <c r="S7" s="145"/>
      <c r="U7" s="138">
        <v>3</v>
      </c>
      <c r="V7" s="37" t="s">
        <v>106</v>
      </c>
      <c r="W7" s="136">
        <v>8.4513888888888887E-4</v>
      </c>
      <c r="X7" s="138">
        <v>3</v>
      </c>
      <c r="Y7" s="136">
        <v>8.2896990740740728E-4</v>
      </c>
      <c r="Z7" s="138">
        <v>3</v>
      </c>
      <c r="AA7" s="136">
        <v>8.2832175925925922E-4</v>
      </c>
      <c r="AB7" s="127">
        <v>120</v>
      </c>
    </row>
    <row r="8" spans="1:28">
      <c r="A8" s="7">
        <v>4</v>
      </c>
      <c r="B8" s="37" t="s">
        <v>108</v>
      </c>
      <c r="C8" s="136">
        <v>8.4148148148148157E-4</v>
      </c>
      <c r="D8" s="143"/>
      <c r="E8" s="145"/>
      <c r="F8" s="34"/>
      <c r="G8" s="3">
        <v>4</v>
      </c>
      <c r="H8" s="37" t="s">
        <v>109</v>
      </c>
      <c r="I8" s="100">
        <f>I7-6</f>
        <v>54</v>
      </c>
      <c r="J8" s="136">
        <v>8.3585648148148158E-4</v>
      </c>
      <c r="K8" s="143"/>
      <c r="L8" s="145"/>
      <c r="M8" s="34"/>
      <c r="N8" s="3">
        <v>4</v>
      </c>
      <c r="O8" s="37" t="s">
        <v>334</v>
      </c>
      <c r="P8" s="100">
        <f>P7-6</f>
        <v>54</v>
      </c>
      <c r="Q8" s="136">
        <v>8.2409722222222227E-4</v>
      </c>
      <c r="R8" s="143"/>
      <c r="S8" s="144"/>
      <c r="U8" s="138">
        <v>4</v>
      </c>
      <c r="V8" s="37" t="s">
        <v>111</v>
      </c>
      <c r="W8" s="136">
        <v>8.2569444444444444E-4</v>
      </c>
      <c r="X8" s="138">
        <v>6</v>
      </c>
      <c r="Y8" s="136">
        <v>8.3366898148148157E-4</v>
      </c>
      <c r="Z8" s="138">
        <v>2</v>
      </c>
      <c r="AA8" s="136">
        <v>8.2928240740740738E-4</v>
      </c>
      <c r="AB8" s="127">
        <f>112+3</f>
        <v>115</v>
      </c>
    </row>
    <row r="9" spans="1:28">
      <c r="A9" s="7">
        <v>5</v>
      </c>
      <c r="B9" s="37" t="s">
        <v>109</v>
      </c>
      <c r="C9" s="136">
        <v>8.4454861111111113E-4</v>
      </c>
      <c r="D9" s="143"/>
      <c r="E9" s="145"/>
      <c r="F9" s="34"/>
      <c r="G9" s="3">
        <v>5</v>
      </c>
      <c r="H9" s="37" t="s">
        <v>107</v>
      </c>
      <c r="I9" s="100">
        <f>I8-5</f>
        <v>49</v>
      </c>
      <c r="J9" s="136">
        <v>8.3377314814814805E-4</v>
      </c>
      <c r="K9" s="143"/>
      <c r="L9" s="145"/>
      <c r="M9" s="34"/>
      <c r="N9" s="3">
        <v>5</v>
      </c>
      <c r="O9" s="37" t="s">
        <v>109</v>
      </c>
      <c r="P9" s="100">
        <f>P8-5</f>
        <v>49</v>
      </c>
      <c r="Q9" s="136">
        <v>8.3601851851851849E-4</v>
      </c>
      <c r="R9" s="143"/>
      <c r="S9" s="145"/>
      <c r="U9" s="138">
        <v>5</v>
      </c>
      <c r="V9" s="37" t="s">
        <v>109</v>
      </c>
      <c r="W9" s="136">
        <v>8.4454861111111113E-4</v>
      </c>
      <c r="X9" s="138">
        <v>4</v>
      </c>
      <c r="Y9" s="136">
        <v>8.3585648148148158E-4</v>
      </c>
      <c r="Z9" s="138">
        <v>5</v>
      </c>
      <c r="AA9" s="136">
        <v>8.3601851851851849E-4</v>
      </c>
      <c r="AB9" s="127">
        <v>103</v>
      </c>
    </row>
    <row r="10" spans="1:28">
      <c r="A10" s="7">
        <v>6</v>
      </c>
      <c r="B10" s="37" t="s">
        <v>106</v>
      </c>
      <c r="C10" s="136">
        <v>8.4513888888888887E-4</v>
      </c>
      <c r="D10" s="143"/>
      <c r="E10" s="145"/>
      <c r="F10" s="34"/>
      <c r="G10" s="3">
        <v>6</v>
      </c>
      <c r="H10" s="37" t="s">
        <v>111</v>
      </c>
      <c r="I10" s="100">
        <f>I9-4</f>
        <v>45</v>
      </c>
      <c r="J10" s="136">
        <v>8.3366898148148157E-4</v>
      </c>
      <c r="K10" s="143"/>
      <c r="L10" s="145"/>
      <c r="M10" s="34"/>
      <c r="N10" s="3">
        <v>6</v>
      </c>
      <c r="O10" s="1" t="s">
        <v>114</v>
      </c>
      <c r="P10" s="100">
        <f>P9-4</f>
        <v>45</v>
      </c>
      <c r="Q10" s="136">
        <v>8.2853009259259251E-4</v>
      </c>
      <c r="R10" s="143"/>
      <c r="S10" s="145"/>
      <c r="U10" s="138">
        <v>6</v>
      </c>
      <c r="V10" s="37" t="s">
        <v>107</v>
      </c>
      <c r="W10" s="136">
        <v>8.9431712962962956E-4</v>
      </c>
      <c r="X10" s="138">
        <v>5</v>
      </c>
      <c r="Y10" s="136">
        <v>8.3377314814814805E-4</v>
      </c>
      <c r="Z10" s="138">
        <v>8</v>
      </c>
      <c r="AA10" s="136">
        <v>8.4202546296296293E-4</v>
      </c>
      <c r="AB10" s="127">
        <v>88</v>
      </c>
    </row>
    <row r="11" spans="1:28">
      <c r="A11" s="7">
        <v>7</v>
      </c>
      <c r="B11" s="37" t="s">
        <v>210</v>
      </c>
      <c r="C11" s="136">
        <v>8.4980324074074081E-4</v>
      </c>
      <c r="D11" s="143"/>
      <c r="E11" s="145"/>
      <c r="F11" s="34"/>
      <c r="G11" s="3">
        <v>7</v>
      </c>
      <c r="H11" s="37" t="s">
        <v>206</v>
      </c>
      <c r="I11" s="100">
        <f>I10-3</f>
        <v>42</v>
      </c>
      <c r="J11" s="136">
        <v>8.4347222222222213E-4</v>
      </c>
      <c r="K11" s="143"/>
      <c r="L11" s="145"/>
      <c r="M11" s="34"/>
      <c r="N11" s="3">
        <v>7</v>
      </c>
      <c r="O11" s="37" t="s">
        <v>335</v>
      </c>
      <c r="P11" s="100">
        <f>P10-3</f>
        <v>42</v>
      </c>
      <c r="Q11" s="136">
        <v>8.3675925925925931E-4</v>
      </c>
      <c r="R11" s="143"/>
      <c r="S11" s="145"/>
      <c r="U11" s="138">
        <v>7</v>
      </c>
      <c r="V11" s="37" t="s">
        <v>335</v>
      </c>
      <c r="W11" s="136">
        <v>8.3341435185185179E-4</v>
      </c>
      <c r="X11" s="138">
        <v>9</v>
      </c>
      <c r="Y11" s="136">
        <v>8.3793981481481491E-4</v>
      </c>
      <c r="Z11" s="138">
        <v>7</v>
      </c>
      <c r="AA11" s="136">
        <v>8.3675925925925931E-4</v>
      </c>
      <c r="AB11" s="127">
        <v>78</v>
      </c>
    </row>
    <row r="12" spans="1:28">
      <c r="A12" s="7">
        <v>8</v>
      </c>
      <c r="B12" s="37" t="s">
        <v>334</v>
      </c>
      <c r="C12" s="136">
        <v>8.5188657407407403E-4</v>
      </c>
      <c r="D12" s="143"/>
      <c r="E12" s="145"/>
      <c r="F12" s="34"/>
      <c r="G12" s="3">
        <v>8</v>
      </c>
      <c r="H12" s="37" t="s">
        <v>210</v>
      </c>
      <c r="I12" s="100">
        <f>I11-3</f>
        <v>39</v>
      </c>
      <c r="J12" s="136">
        <v>8.4711805555555571E-4</v>
      </c>
      <c r="K12" s="143"/>
      <c r="L12" s="145"/>
      <c r="M12" s="34"/>
      <c r="N12" s="3">
        <v>8</v>
      </c>
      <c r="O12" s="81" t="s">
        <v>107</v>
      </c>
      <c r="P12" s="100">
        <f>P11-3</f>
        <v>39</v>
      </c>
      <c r="Q12" s="136">
        <v>8.4202546296296293E-4</v>
      </c>
      <c r="R12" s="143"/>
      <c r="S12" s="145"/>
      <c r="U12" s="138">
        <v>8</v>
      </c>
      <c r="V12" s="37" t="s">
        <v>114</v>
      </c>
      <c r="W12" s="136">
        <v>8.5678240740740734E-4</v>
      </c>
      <c r="X12" s="138">
        <v>10</v>
      </c>
      <c r="Y12" s="136">
        <v>8.7863425925925913E-4</v>
      </c>
      <c r="Z12" s="138">
        <v>6</v>
      </c>
      <c r="AA12" s="136">
        <v>8.2853009259259251E-4</v>
      </c>
      <c r="AB12" s="127">
        <v>78</v>
      </c>
    </row>
    <row r="13" spans="1:28">
      <c r="A13" s="7">
        <v>9</v>
      </c>
      <c r="B13" s="37" t="s">
        <v>114</v>
      </c>
      <c r="C13" s="136">
        <v>8.5678240740740734E-4</v>
      </c>
      <c r="D13" s="143"/>
      <c r="E13" s="145"/>
      <c r="F13" s="34"/>
      <c r="G13" s="3">
        <v>9</v>
      </c>
      <c r="H13" s="37" t="s">
        <v>335</v>
      </c>
      <c r="I13" s="100">
        <f>I12-3</f>
        <v>36</v>
      </c>
      <c r="J13" s="136">
        <v>8.3793981481481491E-4</v>
      </c>
      <c r="K13" s="143"/>
      <c r="L13" s="145"/>
      <c r="M13" s="34"/>
      <c r="N13" s="3">
        <v>9</v>
      </c>
      <c r="O13" s="37" t="s">
        <v>108</v>
      </c>
      <c r="P13" s="100">
        <f>P12-3</f>
        <v>36</v>
      </c>
      <c r="Q13" s="136">
        <v>8.3505787037037045E-4</v>
      </c>
      <c r="R13" s="143"/>
      <c r="S13" s="145"/>
      <c r="U13" s="138">
        <v>9</v>
      </c>
      <c r="V13" s="37" t="s">
        <v>206</v>
      </c>
      <c r="W13" s="136">
        <v>8.6009259259259253E-4</v>
      </c>
      <c r="X13" s="138">
        <v>7</v>
      </c>
      <c r="Y13" s="136">
        <v>8.4347222222222213E-4</v>
      </c>
      <c r="Z13" s="138">
        <v>12</v>
      </c>
      <c r="AA13" s="136">
        <v>8.4782407407407419E-4</v>
      </c>
      <c r="AB13" s="127">
        <v>70</v>
      </c>
    </row>
    <row r="14" spans="1:28">
      <c r="A14" s="7">
        <v>10</v>
      </c>
      <c r="B14" s="37" t="s">
        <v>212</v>
      </c>
      <c r="C14" s="136">
        <v>8.587152777777778E-4</v>
      </c>
      <c r="D14" s="143"/>
      <c r="E14" s="145"/>
      <c r="F14" s="34"/>
      <c r="G14" s="3">
        <v>10</v>
      </c>
      <c r="H14" s="37" t="s">
        <v>114</v>
      </c>
      <c r="I14" s="100">
        <f>I13-3</f>
        <v>33</v>
      </c>
      <c r="J14" s="136">
        <v>8.7863425925925913E-4</v>
      </c>
      <c r="K14" s="143"/>
      <c r="L14" s="145"/>
      <c r="M14" s="34"/>
      <c r="N14" s="3">
        <v>10</v>
      </c>
      <c r="O14" s="81" t="s">
        <v>212</v>
      </c>
      <c r="P14" s="100">
        <f>P13-3</f>
        <v>33</v>
      </c>
      <c r="Q14" s="136">
        <v>8.4127314814814818E-4</v>
      </c>
      <c r="R14" s="143"/>
      <c r="S14" s="145"/>
      <c r="U14" s="138">
        <v>10</v>
      </c>
      <c r="V14" s="37" t="s">
        <v>210</v>
      </c>
      <c r="W14" s="136">
        <v>8.4980324074074081E-4</v>
      </c>
      <c r="X14" s="138">
        <v>8</v>
      </c>
      <c r="Y14" s="136">
        <v>8.4711805555555571E-4</v>
      </c>
      <c r="Z14" s="138">
        <v>11</v>
      </c>
      <c r="AA14" s="136">
        <v>8.4181712962962975E-4</v>
      </c>
      <c r="AB14" s="127">
        <v>69</v>
      </c>
    </row>
    <row r="15" spans="1:28">
      <c r="A15" s="6">
        <v>11</v>
      </c>
      <c r="B15" s="81" t="s">
        <v>206</v>
      </c>
      <c r="C15" s="136">
        <v>8.6009259259259253E-4</v>
      </c>
      <c r="D15" s="143"/>
      <c r="E15" s="145"/>
      <c r="F15" s="34"/>
      <c r="G15" s="3">
        <v>11</v>
      </c>
      <c r="H15" s="37" t="s">
        <v>212</v>
      </c>
      <c r="I15" s="100">
        <f>I14-3</f>
        <v>30</v>
      </c>
      <c r="J15" s="136">
        <v>8.7806712962962968E-4</v>
      </c>
      <c r="K15" s="143"/>
      <c r="L15" s="145"/>
      <c r="M15" s="34"/>
      <c r="N15" s="3">
        <v>11</v>
      </c>
      <c r="O15" s="37" t="s">
        <v>210</v>
      </c>
      <c r="P15" s="100">
        <f>P14-3</f>
        <v>30</v>
      </c>
      <c r="Q15" s="136">
        <v>8.4181712962962975E-4</v>
      </c>
      <c r="R15" s="143"/>
      <c r="S15" s="145"/>
      <c r="U15" s="138">
        <v>11</v>
      </c>
      <c r="V15" s="37" t="s">
        <v>212</v>
      </c>
      <c r="W15" s="136">
        <v>8.587152777777778E-4</v>
      </c>
      <c r="X15" s="138">
        <v>11</v>
      </c>
      <c r="Y15" s="136">
        <v>8.7806712962962968E-4</v>
      </c>
      <c r="Z15" s="138">
        <v>10</v>
      </c>
      <c r="AA15" s="136">
        <v>8.4127314814814818E-4</v>
      </c>
      <c r="AB15" s="127">
        <v>63</v>
      </c>
    </row>
    <row r="16" spans="1:28">
      <c r="A16" s="6">
        <v>12</v>
      </c>
      <c r="B16" s="37" t="s">
        <v>107</v>
      </c>
      <c r="C16" s="136">
        <v>8.9431712962962956E-4</v>
      </c>
      <c r="D16" s="143"/>
      <c r="E16" s="145"/>
      <c r="F16" s="34"/>
      <c r="G16" s="3">
        <v>12</v>
      </c>
      <c r="H16" s="37" t="s">
        <v>342</v>
      </c>
      <c r="I16" s="100">
        <f t="shared" ref="I16:I25" si="0">I15-2</f>
        <v>28</v>
      </c>
      <c r="J16" s="136">
        <v>8.7157407407407398E-4</v>
      </c>
      <c r="K16" s="143"/>
      <c r="L16" s="145"/>
      <c r="M16" s="34"/>
      <c r="N16" s="3">
        <v>12</v>
      </c>
      <c r="O16" s="69" t="s">
        <v>206</v>
      </c>
      <c r="P16" s="100">
        <f t="shared" ref="P16:P25" si="1">P15-2</f>
        <v>28</v>
      </c>
      <c r="Q16" s="136">
        <v>8.4782407407407419E-4</v>
      </c>
      <c r="R16" s="143"/>
      <c r="S16" s="145"/>
      <c r="U16" s="138">
        <v>12</v>
      </c>
      <c r="V16" s="37" t="s">
        <v>108</v>
      </c>
      <c r="W16" s="136">
        <v>8.4148148148148157E-4</v>
      </c>
      <c r="X16" s="138">
        <v>14</v>
      </c>
      <c r="Y16" s="136">
        <v>8.5997685185185179E-4</v>
      </c>
      <c r="Z16" s="138">
        <v>9</v>
      </c>
      <c r="AA16" s="136">
        <v>8.3505787037037045E-4</v>
      </c>
      <c r="AB16" s="127">
        <v>60</v>
      </c>
    </row>
    <row r="17" spans="1:28">
      <c r="A17" s="6">
        <v>13</v>
      </c>
      <c r="B17" s="37" t="s">
        <v>342</v>
      </c>
      <c r="C17" s="136">
        <v>9.1693287037037036E-4</v>
      </c>
      <c r="D17" s="143"/>
      <c r="E17" s="145"/>
      <c r="F17" s="34"/>
      <c r="G17" s="3">
        <v>13</v>
      </c>
      <c r="H17" s="37" t="s">
        <v>343</v>
      </c>
      <c r="I17" s="100">
        <f t="shared" si="0"/>
        <v>26</v>
      </c>
      <c r="J17" s="136">
        <v>8.9010416666666665E-4</v>
      </c>
      <c r="K17" s="143"/>
      <c r="L17" s="145"/>
      <c r="M17" s="34"/>
      <c r="N17" s="3">
        <v>13</v>
      </c>
      <c r="O17" s="69" t="s">
        <v>342</v>
      </c>
      <c r="P17" s="100">
        <f t="shared" si="1"/>
        <v>26</v>
      </c>
      <c r="Q17" s="136">
        <v>8.4914351851851861E-4</v>
      </c>
      <c r="R17" s="143"/>
      <c r="S17" s="145"/>
      <c r="U17" s="138">
        <v>13</v>
      </c>
      <c r="V17" s="37" t="s">
        <v>342</v>
      </c>
      <c r="W17" s="136">
        <v>9.1693287037037036E-4</v>
      </c>
      <c r="X17" s="138">
        <v>12</v>
      </c>
      <c r="Y17" s="136">
        <v>8.7157407407407398E-4</v>
      </c>
      <c r="Z17" s="138">
        <v>13</v>
      </c>
      <c r="AA17" s="136">
        <v>8.4914351851851861E-4</v>
      </c>
      <c r="AB17" s="127">
        <v>54</v>
      </c>
    </row>
    <row r="18" spans="1:28">
      <c r="A18" s="6">
        <v>14</v>
      </c>
      <c r="B18" s="37" t="s">
        <v>343</v>
      </c>
      <c r="C18" s="136">
        <v>9.2332175925925926E-4</v>
      </c>
      <c r="D18" s="143"/>
      <c r="E18" s="145"/>
      <c r="F18" s="34"/>
      <c r="G18" s="3">
        <v>14</v>
      </c>
      <c r="H18" s="81" t="s">
        <v>108</v>
      </c>
      <c r="I18" s="100">
        <f t="shared" si="0"/>
        <v>24</v>
      </c>
      <c r="J18" s="136">
        <v>8.5997685185185179E-4</v>
      </c>
      <c r="K18" s="143"/>
      <c r="L18" s="145"/>
      <c r="M18" s="34"/>
      <c r="N18" s="3">
        <v>14</v>
      </c>
      <c r="O18" s="37" t="s">
        <v>343</v>
      </c>
      <c r="P18" s="100">
        <f t="shared" si="1"/>
        <v>24</v>
      </c>
      <c r="Q18" s="136">
        <v>8.8591435185185181E-4</v>
      </c>
      <c r="R18" s="143"/>
      <c r="S18" s="145"/>
      <c r="U18" s="138">
        <v>14</v>
      </c>
      <c r="V18" s="37" t="s">
        <v>343</v>
      </c>
      <c r="W18" s="136">
        <v>9.2332175925925926E-4</v>
      </c>
      <c r="X18" s="138">
        <v>13</v>
      </c>
      <c r="Y18" s="136">
        <v>8.9010416666666665E-4</v>
      </c>
      <c r="Z18" s="138">
        <v>14</v>
      </c>
      <c r="AA18" s="136">
        <v>8.8591435185185181E-4</v>
      </c>
      <c r="AB18" s="127">
        <v>50</v>
      </c>
    </row>
    <row r="19" spans="1:28">
      <c r="A19" s="6">
        <v>15</v>
      </c>
      <c r="B19" s="37"/>
      <c r="C19" s="136"/>
      <c r="D19" s="143"/>
      <c r="E19" s="145"/>
      <c r="F19" s="34"/>
      <c r="G19" s="3">
        <v>15</v>
      </c>
      <c r="H19" s="37"/>
      <c r="I19" s="100">
        <f t="shared" si="0"/>
        <v>22</v>
      </c>
      <c r="J19" s="136"/>
      <c r="K19" s="143"/>
      <c r="L19" s="145"/>
      <c r="M19" s="34"/>
      <c r="N19" s="3">
        <v>15</v>
      </c>
      <c r="O19" s="69"/>
      <c r="P19" s="100">
        <f t="shared" si="1"/>
        <v>22</v>
      </c>
      <c r="Q19" s="136"/>
      <c r="R19" s="143"/>
      <c r="S19" s="145"/>
      <c r="U19" s="138">
        <v>15</v>
      </c>
      <c r="V19" s="37">
        <f t="shared" ref="V19:V34" si="2">B19</f>
        <v>0</v>
      </c>
      <c r="W19" s="136" t="e">
        <f t="shared" ref="W19:W34" si="3">VLOOKUP(V19,B:C,2,FALSE)</f>
        <v>#N/A</v>
      </c>
      <c r="X19" s="138" t="e">
        <f t="shared" ref="X19:X34" si="4">VLOOKUP(V19,H:I,2,FALSE)</f>
        <v>#N/A</v>
      </c>
      <c r="Y19" s="136" t="e">
        <f t="shared" ref="Y19:Y34" si="5">VLOOKUP(V19,H:J,3,FALSE)</f>
        <v>#N/A</v>
      </c>
      <c r="Z19" s="138" t="e">
        <f t="shared" ref="Z19:Z34" si="6">VLOOKUP(V19,O:P,2,FALSE)</f>
        <v>#N/A</v>
      </c>
      <c r="AA19" s="136" t="e">
        <f t="shared" ref="AA19:AA34" si="7">VLOOKUP(V19,O:Q,3,FALSE)</f>
        <v>#N/A</v>
      </c>
      <c r="AB19" s="127" t="e">
        <f t="shared" ref="AB19:AB34" si="8">X19+Z19</f>
        <v>#N/A</v>
      </c>
    </row>
    <row r="20" spans="1:28">
      <c r="A20" s="6">
        <v>16</v>
      </c>
      <c r="B20" s="37"/>
      <c r="C20" s="136"/>
      <c r="D20" s="143"/>
      <c r="E20" s="145"/>
      <c r="F20" s="34"/>
      <c r="G20" s="3">
        <v>16</v>
      </c>
      <c r="H20" s="37"/>
      <c r="I20" s="100">
        <f t="shared" si="0"/>
        <v>20</v>
      </c>
      <c r="J20" s="136"/>
      <c r="K20" s="143"/>
      <c r="L20" s="145"/>
      <c r="M20" s="34"/>
      <c r="N20" s="3">
        <v>16</v>
      </c>
      <c r="O20" s="37"/>
      <c r="P20" s="100">
        <f t="shared" si="1"/>
        <v>20</v>
      </c>
      <c r="Q20" s="136"/>
      <c r="R20" s="143"/>
      <c r="S20" s="145"/>
      <c r="U20" s="138">
        <v>16</v>
      </c>
      <c r="V20" s="37">
        <f t="shared" si="2"/>
        <v>0</v>
      </c>
      <c r="W20" s="136" t="e">
        <f t="shared" si="3"/>
        <v>#N/A</v>
      </c>
      <c r="X20" s="138" t="e">
        <f t="shared" si="4"/>
        <v>#N/A</v>
      </c>
      <c r="Y20" s="136" t="e">
        <f t="shared" si="5"/>
        <v>#N/A</v>
      </c>
      <c r="Z20" s="138" t="e">
        <f t="shared" si="6"/>
        <v>#N/A</v>
      </c>
      <c r="AA20" s="136" t="e">
        <f t="shared" si="7"/>
        <v>#N/A</v>
      </c>
      <c r="AB20" s="127" t="e">
        <f t="shared" si="8"/>
        <v>#N/A</v>
      </c>
    </row>
    <row r="21" spans="1:28">
      <c r="A21" s="6">
        <v>17</v>
      </c>
      <c r="B21" s="37"/>
      <c r="C21" s="136"/>
      <c r="D21" s="143"/>
      <c r="E21" s="145"/>
      <c r="F21" s="34"/>
      <c r="G21" s="3">
        <v>17</v>
      </c>
      <c r="H21" s="37"/>
      <c r="I21" s="100">
        <f t="shared" si="0"/>
        <v>18</v>
      </c>
      <c r="J21" s="136"/>
      <c r="K21" s="143"/>
      <c r="L21" s="145"/>
      <c r="M21" s="34"/>
      <c r="N21" s="3">
        <v>17</v>
      </c>
      <c r="O21" s="81"/>
      <c r="P21" s="100">
        <f t="shared" si="1"/>
        <v>18</v>
      </c>
      <c r="Q21" s="136"/>
      <c r="R21" s="143"/>
      <c r="S21" s="145"/>
      <c r="U21" s="138">
        <v>17</v>
      </c>
      <c r="V21" s="37">
        <f t="shared" si="2"/>
        <v>0</v>
      </c>
      <c r="W21" s="136" t="e">
        <f t="shared" si="3"/>
        <v>#N/A</v>
      </c>
      <c r="X21" s="138" t="e">
        <f t="shared" si="4"/>
        <v>#N/A</v>
      </c>
      <c r="Y21" s="136" t="e">
        <f t="shared" si="5"/>
        <v>#N/A</v>
      </c>
      <c r="Z21" s="138" t="e">
        <f t="shared" si="6"/>
        <v>#N/A</v>
      </c>
      <c r="AA21" s="136" t="e">
        <f t="shared" si="7"/>
        <v>#N/A</v>
      </c>
      <c r="AB21" s="127" t="e">
        <f t="shared" si="8"/>
        <v>#N/A</v>
      </c>
    </row>
    <row r="22" spans="1:28">
      <c r="A22" s="6">
        <v>18</v>
      </c>
      <c r="B22" s="116"/>
      <c r="C22" s="136"/>
      <c r="D22" s="143"/>
      <c r="E22" s="145"/>
      <c r="F22" s="34"/>
      <c r="G22" s="3">
        <v>18</v>
      </c>
      <c r="H22" s="81"/>
      <c r="I22" s="100">
        <f t="shared" si="0"/>
        <v>16</v>
      </c>
      <c r="J22" s="136"/>
      <c r="K22" s="143"/>
      <c r="L22" s="145"/>
      <c r="M22" s="34"/>
      <c r="N22" s="3">
        <v>18</v>
      </c>
      <c r="O22" s="81"/>
      <c r="P22" s="100">
        <f t="shared" si="1"/>
        <v>16</v>
      </c>
      <c r="Q22" s="136"/>
      <c r="R22" s="143"/>
      <c r="S22" s="145"/>
      <c r="U22" s="138">
        <v>18</v>
      </c>
      <c r="V22" s="37">
        <f t="shared" si="2"/>
        <v>0</v>
      </c>
      <c r="W22" s="136" t="e">
        <f t="shared" si="3"/>
        <v>#N/A</v>
      </c>
      <c r="X22" s="138" t="e">
        <f t="shared" si="4"/>
        <v>#N/A</v>
      </c>
      <c r="Y22" s="136" t="e">
        <f t="shared" si="5"/>
        <v>#N/A</v>
      </c>
      <c r="Z22" s="138" t="e">
        <f t="shared" si="6"/>
        <v>#N/A</v>
      </c>
      <c r="AA22" s="136" t="e">
        <f t="shared" si="7"/>
        <v>#N/A</v>
      </c>
      <c r="AB22" s="127" t="e">
        <f t="shared" si="8"/>
        <v>#N/A</v>
      </c>
    </row>
    <row r="23" spans="1:28">
      <c r="A23" s="6">
        <v>19</v>
      </c>
      <c r="B23" s="119"/>
      <c r="C23" s="136"/>
      <c r="D23" s="143"/>
      <c r="E23" s="145"/>
      <c r="F23" s="34"/>
      <c r="G23" s="3">
        <v>19</v>
      </c>
      <c r="H23" s="81"/>
      <c r="I23" s="100">
        <f t="shared" si="0"/>
        <v>14</v>
      </c>
      <c r="J23" s="136"/>
      <c r="K23" s="143"/>
      <c r="L23" s="145"/>
      <c r="M23" s="34"/>
      <c r="N23" s="3">
        <v>19</v>
      </c>
      <c r="O23" s="81"/>
      <c r="P23" s="100">
        <f t="shared" si="1"/>
        <v>14</v>
      </c>
      <c r="Q23" s="136"/>
      <c r="R23" s="143"/>
      <c r="S23" s="145"/>
      <c r="U23" s="138">
        <v>19</v>
      </c>
      <c r="V23" s="37">
        <f t="shared" si="2"/>
        <v>0</v>
      </c>
      <c r="W23" s="136" t="e">
        <f t="shared" si="3"/>
        <v>#N/A</v>
      </c>
      <c r="X23" s="138" t="e">
        <f t="shared" si="4"/>
        <v>#N/A</v>
      </c>
      <c r="Y23" s="136" t="e">
        <f t="shared" si="5"/>
        <v>#N/A</v>
      </c>
      <c r="Z23" s="138" t="e">
        <f t="shared" si="6"/>
        <v>#N/A</v>
      </c>
      <c r="AA23" s="136" t="e">
        <f t="shared" si="7"/>
        <v>#N/A</v>
      </c>
      <c r="AB23" s="127" t="e">
        <f t="shared" si="8"/>
        <v>#N/A</v>
      </c>
    </row>
    <row r="24" spans="1:28">
      <c r="A24" s="6">
        <v>20</v>
      </c>
      <c r="B24" s="121"/>
      <c r="C24" s="136"/>
      <c r="D24" s="143"/>
      <c r="E24" s="145"/>
      <c r="F24" s="34"/>
      <c r="G24" s="3">
        <v>20</v>
      </c>
      <c r="H24" s="81"/>
      <c r="I24" s="100">
        <f t="shared" si="0"/>
        <v>12</v>
      </c>
      <c r="J24" s="136"/>
      <c r="K24" s="143"/>
      <c r="L24" s="145"/>
      <c r="M24" s="34"/>
      <c r="N24" s="3">
        <v>20</v>
      </c>
      <c r="O24" s="81"/>
      <c r="P24" s="100">
        <f t="shared" si="1"/>
        <v>12</v>
      </c>
      <c r="Q24" s="136"/>
      <c r="R24" s="143"/>
      <c r="S24" s="145"/>
      <c r="U24" s="138">
        <v>20</v>
      </c>
      <c r="V24" s="37">
        <f t="shared" si="2"/>
        <v>0</v>
      </c>
      <c r="W24" s="136" t="e">
        <f t="shared" si="3"/>
        <v>#N/A</v>
      </c>
      <c r="X24" s="138" t="e">
        <f t="shared" si="4"/>
        <v>#N/A</v>
      </c>
      <c r="Y24" s="136" t="e">
        <f t="shared" si="5"/>
        <v>#N/A</v>
      </c>
      <c r="Z24" s="138" t="e">
        <f t="shared" si="6"/>
        <v>#N/A</v>
      </c>
      <c r="AA24" s="136" t="e">
        <f t="shared" si="7"/>
        <v>#N/A</v>
      </c>
      <c r="AB24" s="127" t="e">
        <f t="shared" si="8"/>
        <v>#N/A</v>
      </c>
    </row>
    <row r="25" spans="1:28">
      <c r="A25" s="6">
        <v>21</v>
      </c>
      <c r="B25" s="119"/>
      <c r="C25" s="136"/>
      <c r="D25" s="143"/>
      <c r="E25" s="145"/>
      <c r="F25" s="34"/>
      <c r="G25" s="3">
        <v>21</v>
      </c>
      <c r="H25" s="81"/>
      <c r="I25" s="100">
        <f t="shared" si="0"/>
        <v>10</v>
      </c>
      <c r="J25" s="136"/>
      <c r="K25" s="143"/>
      <c r="L25" s="145"/>
      <c r="M25" s="34"/>
      <c r="N25" s="3">
        <v>21</v>
      </c>
      <c r="O25" s="81"/>
      <c r="P25" s="100">
        <f t="shared" si="1"/>
        <v>10</v>
      </c>
      <c r="Q25" s="136"/>
      <c r="R25" s="143"/>
      <c r="S25" s="145"/>
      <c r="U25" s="138">
        <v>21</v>
      </c>
      <c r="V25" s="37">
        <f t="shared" si="2"/>
        <v>0</v>
      </c>
      <c r="W25" s="136" t="e">
        <f t="shared" si="3"/>
        <v>#N/A</v>
      </c>
      <c r="X25" s="138" t="e">
        <f t="shared" si="4"/>
        <v>#N/A</v>
      </c>
      <c r="Y25" s="136" t="e">
        <f t="shared" si="5"/>
        <v>#N/A</v>
      </c>
      <c r="Z25" s="138" t="e">
        <f t="shared" si="6"/>
        <v>#N/A</v>
      </c>
      <c r="AA25" s="136" t="e">
        <f t="shared" si="7"/>
        <v>#N/A</v>
      </c>
      <c r="AB25" s="127" t="e">
        <f t="shared" si="8"/>
        <v>#N/A</v>
      </c>
    </row>
    <row r="26" spans="1:28">
      <c r="A26" s="6">
        <v>22</v>
      </c>
      <c r="B26" s="121"/>
      <c r="C26" s="136"/>
      <c r="D26" s="143"/>
      <c r="E26" s="145"/>
      <c r="F26" s="34"/>
      <c r="G26" s="3">
        <v>22</v>
      </c>
      <c r="H26" s="81"/>
      <c r="I26" s="100">
        <f t="shared" ref="I26:I34" si="9">I25-1</f>
        <v>9</v>
      </c>
      <c r="J26" s="136"/>
      <c r="K26" s="143"/>
      <c r="L26" s="145"/>
      <c r="M26" s="34"/>
      <c r="N26" s="3">
        <v>22</v>
      </c>
      <c r="O26" s="81"/>
      <c r="P26" s="100">
        <f t="shared" ref="P26:P34" si="10">P25-1</f>
        <v>9</v>
      </c>
      <c r="Q26" s="136"/>
      <c r="R26" s="143"/>
      <c r="S26" s="145"/>
      <c r="U26" s="138">
        <v>22</v>
      </c>
      <c r="V26" s="37">
        <f t="shared" si="2"/>
        <v>0</v>
      </c>
      <c r="W26" s="136" t="e">
        <f t="shared" si="3"/>
        <v>#N/A</v>
      </c>
      <c r="X26" s="138" t="e">
        <f t="shared" si="4"/>
        <v>#N/A</v>
      </c>
      <c r="Y26" s="136" t="e">
        <f t="shared" si="5"/>
        <v>#N/A</v>
      </c>
      <c r="Z26" s="138" t="e">
        <f t="shared" si="6"/>
        <v>#N/A</v>
      </c>
      <c r="AA26" s="136" t="e">
        <f t="shared" si="7"/>
        <v>#N/A</v>
      </c>
      <c r="AB26" s="127" t="e">
        <f t="shared" si="8"/>
        <v>#N/A</v>
      </c>
    </row>
    <row r="27" spans="1:28">
      <c r="A27" s="6">
        <v>23</v>
      </c>
      <c r="B27" s="119"/>
      <c r="C27" s="136"/>
      <c r="D27" s="143"/>
      <c r="E27" s="145"/>
      <c r="F27" s="34"/>
      <c r="G27" s="3">
        <v>23</v>
      </c>
      <c r="H27" s="81"/>
      <c r="I27" s="100">
        <f t="shared" si="9"/>
        <v>8</v>
      </c>
      <c r="J27" s="136"/>
      <c r="K27" s="143"/>
      <c r="L27" s="145"/>
      <c r="M27" s="34"/>
      <c r="N27" s="3">
        <v>23</v>
      </c>
      <c r="O27" s="81"/>
      <c r="P27" s="100">
        <f t="shared" si="10"/>
        <v>8</v>
      </c>
      <c r="Q27" s="136"/>
      <c r="R27" s="143"/>
      <c r="S27" s="145"/>
      <c r="U27" s="138">
        <v>23</v>
      </c>
      <c r="V27" s="37">
        <f t="shared" si="2"/>
        <v>0</v>
      </c>
      <c r="W27" s="136" t="e">
        <f t="shared" si="3"/>
        <v>#N/A</v>
      </c>
      <c r="X27" s="138" t="e">
        <f t="shared" si="4"/>
        <v>#N/A</v>
      </c>
      <c r="Y27" s="136" t="e">
        <f t="shared" si="5"/>
        <v>#N/A</v>
      </c>
      <c r="Z27" s="138" t="e">
        <f t="shared" si="6"/>
        <v>#N/A</v>
      </c>
      <c r="AA27" s="136" t="e">
        <f t="shared" si="7"/>
        <v>#N/A</v>
      </c>
      <c r="AB27" s="127" t="e">
        <f t="shared" si="8"/>
        <v>#N/A</v>
      </c>
    </row>
    <row r="28" spans="1:28">
      <c r="A28" s="3">
        <v>24</v>
      </c>
      <c r="B28" s="119"/>
      <c r="C28" s="136"/>
      <c r="D28" s="117"/>
      <c r="E28" s="145"/>
      <c r="F28" s="34"/>
      <c r="G28" s="3">
        <v>24</v>
      </c>
      <c r="H28" s="81"/>
      <c r="I28" s="100">
        <f t="shared" si="9"/>
        <v>7</v>
      </c>
      <c r="J28" s="136"/>
      <c r="K28" s="117"/>
      <c r="L28" s="145"/>
      <c r="M28" s="34"/>
      <c r="N28" s="3">
        <v>24</v>
      </c>
      <c r="O28" s="81"/>
      <c r="P28" s="100">
        <f t="shared" si="10"/>
        <v>7</v>
      </c>
      <c r="Q28" s="136"/>
      <c r="R28" s="117"/>
      <c r="S28" s="145"/>
      <c r="U28" s="138">
        <v>24</v>
      </c>
      <c r="V28" s="37">
        <f t="shared" si="2"/>
        <v>0</v>
      </c>
      <c r="W28" s="136" t="e">
        <f t="shared" si="3"/>
        <v>#N/A</v>
      </c>
      <c r="X28" s="138" t="e">
        <f t="shared" si="4"/>
        <v>#N/A</v>
      </c>
      <c r="Y28" s="136" t="e">
        <f t="shared" si="5"/>
        <v>#N/A</v>
      </c>
      <c r="Z28" s="138" t="e">
        <f t="shared" si="6"/>
        <v>#N/A</v>
      </c>
      <c r="AA28" s="136" t="e">
        <f t="shared" si="7"/>
        <v>#N/A</v>
      </c>
      <c r="AB28" s="127" t="e">
        <f t="shared" si="8"/>
        <v>#N/A</v>
      </c>
    </row>
    <row r="29" spans="1:28">
      <c r="A29" s="3">
        <v>25</v>
      </c>
      <c r="B29" s="119"/>
      <c r="C29" s="136"/>
      <c r="D29" s="146"/>
      <c r="E29" s="145"/>
      <c r="F29" s="34"/>
      <c r="G29" s="3">
        <v>25</v>
      </c>
      <c r="H29" s="128"/>
      <c r="I29" s="100">
        <f t="shared" si="9"/>
        <v>6</v>
      </c>
      <c r="J29" s="136"/>
      <c r="K29" s="146"/>
      <c r="L29" s="145"/>
      <c r="M29" s="34"/>
      <c r="N29" s="3">
        <v>25</v>
      </c>
      <c r="O29" s="128"/>
      <c r="P29" s="100">
        <f t="shared" si="10"/>
        <v>6</v>
      </c>
      <c r="Q29" s="136"/>
      <c r="R29" s="146"/>
      <c r="S29" s="145"/>
      <c r="U29" s="138">
        <v>25</v>
      </c>
      <c r="V29" s="37">
        <f t="shared" si="2"/>
        <v>0</v>
      </c>
      <c r="W29" s="136" t="e">
        <f t="shared" si="3"/>
        <v>#N/A</v>
      </c>
      <c r="X29" s="138" t="e">
        <f t="shared" si="4"/>
        <v>#N/A</v>
      </c>
      <c r="Y29" s="136" t="e">
        <f t="shared" si="5"/>
        <v>#N/A</v>
      </c>
      <c r="Z29" s="138" t="e">
        <f t="shared" si="6"/>
        <v>#N/A</v>
      </c>
      <c r="AA29" s="136" t="e">
        <f t="shared" si="7"/>
        <v>#N/A</v>
      </c>
      <c r="AB29" s="127" t="e">
        <f t="shared" si="8"/>
        <v>#N/A</v>
      </c>
    </row>
    <row r="30" spans="1:28">
      <c r="A30" s="3">
        <v>26</v>
      </c>
      <c r="B30" s="121"/>
      <c r="C30" s="136"/>
      <c r="D30" s="147"/>
      <c r="E30" s="145"/>
      <c r="F30" s="34"/>
      <c r="G30" s="3">
        <v>26</v>
      </c>
      <c r="H30" s="128"/>
      <c r="I30" s="100">
        <f t="shared" si="9"/>
        <v>5</v>
      </c>
      <c r="J30" s="136"/>
      <c r="K30" s="147"/>
      <c r="L30" s="145"/>
      <c r="M30" s="34"/>
      <c r="N30" s="3">
        <v>26</v>
      </c>
      <c r="O30" s="128"/>
      <c r="P30" s="100">
        <f t="shared" si="10"/>
        <v>5</v>
      </c>
      <c r="Q30" s="136"/>
      <c r="R30" s="147"/>
      <c r="S30" s="145"/>
      <c r="U30" s="138">
        <v>26</v>
      </c>
      <c r="V30" s="37">
        <f t="shared" si="2"/>
        <v>0</v>
      </c>
      <c r="W30" s="136" t="e">
        <f t="shared" si="3"/>
        <v>#N/A</v>
      </c>
      <c r="X30" s="138" t="e">
        <f t="shared" si="4"/>
        <v>#N/A</v>
      </c>
      <c r="Y30" s="136" t="e">
        <f t="shared" si="5"/>
        <v>#N/A</v>
      </c>
      <c r="Z30" s="138" t="e">
        <f t="shared" si="6"/>
        <v>#N/A</v>
      </c>
      <c r="AA30" s="136" t="e">
        <f t="shared" si="7"/>
        <v>#N/A</v>
      </c>
      <c r="AB30" s="127" t="e">
        <f t="shared" si="8"/>
        <v>#N/A</v>
      </c>
    </row>
    <row r="31" spans="1:28">
      <c r="A31" s="3">
        <v>27</v>
      </c>
      <c r="B31" s="119"/>
      <c r="C31" s="136"/>
      <c r="D31" s="146"/>
      <c r="E31" s="145"/>
      <c r="F31" s="34"/>
      <c r="G31" s="3">
        <v>27</v>
      </c>
      <c r="H31" s="81"/>
      <c r="I31" s="100">
        <f t="shared" si="9"/>
        <v>4</v>
      </c>
      <c r="J31" s="136"/>
      <c r="K31" s="146"/>
      <c r="L31" s="145"/>
      <c r="M31" s="34"/>
      <c r="N31" s="3">
        <v>27</v>
      </c>
      <c r="O31" s="128"/>
      <c r="P31" s="100">
        <f t="shared" si="10"/>
        <v>4</v>
      </c>
      <c r="Q31" s="136"/>
      <c r="R31" s="146"/>
      <c r="S31" s="145"/>
      <c r="U31" s="138">
        <v>27</v>
      </c>
      <c r="V31" s="37">
        <f t="shared" si="2"/>
        <v>0</v>
      </c>
      <c r="W31" s="136" t="e">
        <f t="shared" si="3"/>
        <v>#N/A</v>
      </c>
      <c r="X31" s="138" t="e">
        <f t="shared" si="4"/>
        <v>#N/A</v>
      </c>
      <c r="Y31" s="136" t="e">
        <f t="shared" si="5"/>
        <v>#N/A</v>
      </c>
      <c r="Z31" s="138" t="e">
        <f t="shared" si="6"/>
        <v>#N/A</v>
      </c>
      <c r="AA31" s="136" t="e">
        <f t="shared" si="7"/>
        <v>#N/A</v>
      </c>
      <c r="AB31" s="127" t="e">
        <f t="shared" si="8"/>
        <v>#N/A</v>
      </c>
    </row>
    <row r="32" spans="1:28">
      <c r="A32" s="3">
        <v>28</v>
      </c>
      <c r="B32" s="119"/>
      <c r="C32" s="136"/>
      <c r="D32" s="146"/>
      <c r="E32" s="145"/>
      <c r="F32" s="34"/>
      <c r="G32" s="3">
        <v>28</v>
      </c>
      <c r="H32" s="81"/>
      <c r="I32" s="100">
        <f t="shared" si="9"/>
        <v>3</v>
      </c>
      <c r="J32" s="136"/>
      <c r="K32" s="146"/>
      <c r="L32" s="145"/>
      <c r="M32" s="34"/>
      <c r="N32" s="3">
        <v>28</v>
      </c>
      <c r="O32" s="128"/>
      <c r="P32" s="100">
        <f t="shared" si="10"/>
        <v>3</v>
      </c>
      <c r="Q32" s="136"/>
      <c r="R32" s="146"/>
      <c r="S32" s="145"/>
      <c r="U32" s="138">
        <v>28</v>
      </c>
      <c r="V32" s="37">
        <f t="shared" si="2"/>
        <v>0</v>
      </c>
      <c r="W32" s="136" t="e">
        <f t="shared" si="3"/>
        <v>#N/A</v>
      </c>
      <c r="X32" s="138" t="e">
        <f t="shared" si="4"/>
        <v>#N/A</v>
      </c>
      <c r="Y32" s="136" t="e">
        <f t="shared" si="5"/>
        <v>#N/A</v>
      </c>
      <c r="Z32" s="138" t="e">
        <f t="shared" si="6"/>
        <v>#N/A</v>
      </c>
      <c r="AA32" s="136" t="e">
        <f t="shared" si="7"/>
        <v>#N/A</v>
      </c>
      <c r="AB32" s="127" t="e">
        <f t="shared" si="8"/>
        <v>#N/A</v>
      </c>
    </row>
    <row r="33" spans="1:28">
      <c r="A33" s="3">
        <v>29</v>
      </c>
      <c r="B33" s="119"/>
      <c r="C33" s="136"/>
      <c r="D33" s="146"/>
      <c r="E33" s="145"/>
      <c r="F33" s="34"/>
      <c r="G33" s="3">
        <v>29</v>
      </c>
      <c r="H33" s="128"/>
      <c r="I33" s="100">
        <f t="shared" si="9"/>
        <v>2</v>
      </c>
      <c r="J33" s="136"/>
      <c r="K33" s="146"/>
      <c r="L33" s="145"/>
      <c r="M33" s="34"/>
      <c r="N33" s="3">
        <v>29</v>
      </c>
      <c r="O33" s="128"/>
      <c r="P33" s="100">
        <f t="shared" si="10"/>
        <v>2</v>
      </c>
      <c r="Q33" s="136"/>
      <c r="R33" s="146"/>
      <c r="S33" s="145"/>
      <c r="U33" s="138">
        <v>29</v>
      </c>
      <c r="V33" s="37">
        <f t="shared" si="2"/>
        <v>0</v>
      </c>
      <c r="W33" s="136" t="e">
        <f t="shared" si="3"/>
        <v>#N/A</v>
      </c>
      <c r="X33" s="138" t="e">
        <f t="shared" si="4"/>
        <v>#N/A</v>
      </c>
      <c r="Y33" s="136" t="e">
        <f t="shared" si="5"/>
        <v>#N/A</v>
      </c>
      <c r="Z33" s="138" t="e">
        <f t="shared" si="6"/>
        <v>#N/A</v>
      </c>
      <c r="AA33" s="136" t="e">
        <f t="shared" si="7"/>
        <v>#N/A</v>
      </c>
      <c r="AB33" s="127" t="e">
        <f t="shared" si="8"/>
        <v>#N/A</v>
      </c>
    </row>
    <row r="34" spans="1:28" ht="14" thickBot="1">
      <c r="A34" s="4">
        <v>30</v>
      </c>
      <c r="B34" s="123"/>
      <c r="C34" s="139"/>
      <c r="D34" s="124"/>
      <c r="E34" s="148"/>
      <c r="F34" s="36"/>
      <c r="G34" s="4">
        <v>30</v>
      </c>
      <c r="H34" s="129"/>
      <c r="I34" s="130">
        <f t="shared" si="9"/>
        <v>1</v>
      </c>
      <c r="J34" s="139"/>
      <c r="K34" s="124"/>
      <c r="L34" s="148"/>
      <c r="M34" s="36"/>
      <c r="N34" s="4">
        <v>30</v>
      </c>
      <c r="O34" s="129"/>
      <c r="P34" s="130">
        <f t="shared" si="10"/>
        <v>1</v>
      </c>
      <c r="Q34" s="139"/>
      <c r="R34" s="124"/>
      <c r="S34" s="148"/>
      <c r="U34" s="138">
        <v>30</v>
      </c>
      <c r="V34" s="37">
        <f t="shared" si="2"/>
        <v>0</v>
      </c>
      <c r="W34" s="136" t="e">
        <f t="shared" si="3"/>
        <v>#N/A</v>
      </c>
      <c r="X34" s="138" t="e">
        <f t="shared" si="4"/>
        <v>#N/A</v>
      </c>
      <c r="Y34" s="136" t="e">
        <f t="shared" si="5"/>
        <v>#N/A</v>
      </c>
      <c r="Z34" s="138" t="e">
        <f t="shared" si="6"/>
        <v>#N/A</v>
      </c>
      <c r="AA34" s="136" t="e">
        <f t="shared" si="7"/>
        <v>#N/A</v>
      </c>
      <c r="AB34" s="127" t="e">
        <f t="shared" si="8"/>
        <v>#N/A</v>
      </c>
    </row>
    <row r="35" spans="1:28">
      <c r="A35" s="259" t="s">
        <v>96</v>
      </c>
      <c r="B35" s="259"/>
      <c r="C35" s="259"/>
      <c r="D35" s="259"/>
      <c r="E35" s="259"/>
      <c r="F35" s="259"/>
      <c r="G35" s="259" t="s">
        <v>96</v>
      </c>
      <c r="H35" s="259"/>
      <c r="I35" s="259"/>
      <c r="J35" s="259"/>
      <c r="K35" s="259"/>
      <c r="L35" s="259"/>
      <c r="N35" s="259" t="s">
        <v>96</v>
      </c>
      <c r="O35" s="259"/>
      <c r="P35" s="259"/>
      <c r="Q35" s="259"/>
      <c r="R35" s="259"/>
      <c r="S35" s="259"/>
    </row>
    <row r="36" spans="1:28" ht="14" thickBot="1">
      <c r="A36" s="260"/>
      <c r="B36" s="260"/>
      <c r="C36" s="260"/>
      <c r="D36" s="260"/>
      <c r="E36" s="260"/>
      <c r="F36" s="260"/>
      <c r="G36" s="260"/>
      <c r="H36" s="260"/>
      <c r="I36" s="260"/>
      <c r="J36" s="260"/>
      <c r="K36" s="260"/>
      <c r="L36" s="260"/>
      <c r="M36" s="260"/>
      <c r="N36" s="260"/>
      <c r="O36" s="260"/>
      <c r="P36" s="260"/>
      <c r="Q36" s="260"/>
      <c r="R36" s="260"/>
      <c r="S36" s="260"/>
    </row>
    <row r="37" spans="1:28" ht="25" customHeight="1" thickBot="1">
      <c r="A37" s="249" t="s">
        <v>97</v>
      </c>
      <c r="B37" s="250"/>
      <c r="C37" s="250"/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250"/>
      <c r="P37" s="250"/>
      <c r="Q37" s="250"/>
      <c r="R37" s="250"/>
      <c r="S37" s="251"/>
    </row>
    <row r="38" spans="1:28" ht="14" thickBot="1">
      <c r="A38" s="252" t="s">
        <v>99</v>
      </c>
      <c r="B38" s="253"/>
      <c r="C38" s="254"/>
      <c r="D38" s="254"/>
      <c r="E38" s="255"/>
      <c r="F38" s="34"/>
      <c r="G38" s="256" t="s">
        <v>11</v>
      </c>
      <c r="H38" s="257"/>
      <c r="I38" s="257"/>
      <c r="J38" s="257"/>
      <c r="K38" s="257"/>
      <c r="L38" s="258"/>
      <c r="M38" s="34"/>
      <c r="N38" s="256" t="s">
        <v>12</v>
      </c>
      <c r="O38" s="257"/>
      <c r="P38" s="257"/>
      <c r="Q38" s="257"/>
      <c r="R38" s="257"/>
      <c r="S38" s="258"/>
    </row>
    <row r="39" spans="1:28" ht="28">
      <c r="A39" s="5" t="s">
        <v>46</v>
      </c>
      <c r="B39" s="33" t="s">
        <v>45</v>
      </c>
      <c r="C39" s="78" t="s">
        <v>47</v>
      </c>
      <c r="D39" s="47" t="s">
        <v>4</v>
      </c>
      <c r="E39" s="10" t="s">
        <v>77</v>
      </c>
      <c r="F39" s="34"/>
      <c r="G39" s="9" t="s">
        <v>46</v>
      </c>
      <c r="H39" s="77" t="s">
        <v>45</v>
      </c>
      <c r="I39" s="78" t="s">
        <v>14</v>
      </c>
      <c r="J39" s="78" t="s">
        <v>47</v>
      </c>
      <c r="K39" s="47" t="s">
        <v>4</v>
      </c>
      <c r="L39" s="10" t="s">
        <v>77</v>
      </c>
      <c r="M39" s="34"/>
      <c r="N39" s="9" t="s">
        <v>46</v>
      </c>
      <c r="O39" s="77" t="s">
        <v>45</v>
      </c>
      <c r="P39" s="78" t="s">
        <v>14</v>
      </c>
      <c r="Q39" s="78" t="s">
        <v>47</v>
      </c>
      <c r="R39" s="47" t="s">
        <v>4</v>
      </c>
      <c r="S39" s="10" t="s">
        <v>77</v>
      </c>
      <c r="U39" s="78" t="s">
        <v>46</v>
      </c>
      <c r="V39" s="77" t="s">
        <v>45</v>
      </c>
      <c r="W39" s="78" t="s">
        <v>280</v>
      </c>
      <c r="X39" s="78" t="s">
        <v>11</v>
      </c>
      <c r="Y39" s="78" t="s">
        <v>279</v>
      </c>
      <c r="Z39" s="78" t="s">
        <v>12</v>
      </c>
      <c r="AA39" s="78" t="s">
        <v>279</v>
      </c>
      <c r="AB39" s="78" t="s">
        <v>14</v>
      </c>
    </row>
    <row r="40" spans="1:28">
      <c r="A40" s="7">
        <v>1</v>
      </c>
      <c r="B40" s="81" t="s">
        <v>151</v>
      </c>
      <c r="C40" s="136">
        <v>8.2483796296296298E-4</v>
      </c>
      <c r="D40" s="143"/>
      <c r="E40" s="141">
        <v>3</v>
      </c>
      <c r="F40" s="34"/>
      <c r="G40" s="3">
        <v>1</v>
      </c>
      <c r="H40" s="37" t="s">
        <v>151</v>
      </c>
      <c r="I40" s="127">
        <v>75</v>
      </c>
      <c r="J40" s="136">
        <v>8.2856481481481485E-4</v>
      </c>
      <c r="K40" s="149"/>
      <c r="L40" s="141">
        <v>3</v>
      </c>
      <c r="M40" s="34"/>
      <c r="N40" s="3">
        <v>1</v>
      </c>
      <c r="O40" s="37" t="s">
        <v>345</v>
      </c>
      <c r="P40" s="127">
        <v>75</v>
      </c>
      <c r="Q40" s="136">
        <v>8.2078703703703697E-4</v>
      </c>
      <c r="R40" s="149"/>
      <c r="S40" s="141">
        <v>3</v>
      </c>
      <c r="U40" s="138">
        <v>1</v>
      </c>
      <c r="V40" s="69" t="s">
        <v>345</v>
      </c>
      <c r="W40" s="136">
        <v>8.5670138888888873E-4</v>
      </c>
      <c r="X40" s="138">
        <v>2</v>
      </c>
      <c r="Y40" s="136" t="s">
        <v>348</v>
      </c>
      <c r="Z40" s="138">
        <v>1</v>
      </c>
      <c r="AA40" s="136">
        <v>8.2078703703703697E-4</v>
      </c>
      <c r="AB40" s="100">
        <f>142+3</f>
        <v>145</v>
      </c>
    </row>
    <row r="41" spans="1:28">
      <c r="A41" s="7">
        <v>2</v>
      </c>
      <c r="B41" s="37" t="s">
        <v>154</v>
      </c>
      <c r="C41" s="136">
        <v>8.2953703703703694E-4</v>
      </c>
      <c r="D41" s="143"/>
      <c r="E41" s="145"/>
      <c r="F41" s="34"/>
      <c r="G41" s="3">
        <v>2</v>
      </c>
      <c r="H41" s="81" t="s">
        <v>345</v>
      </c>
      <c r="I41" s="100">
        <f>I40-8</f>
        <v>67</v>
      </c>
      <c r="J41" s="150" t="s">
        <v>348</v>
      </c>
      <c r="K41" s="149"/>
      <c r="L41" s="151"/>
      <c r="M41" s="34"/>
      <c r="N41" s="3">
        <v>2</v>
      </c>
      <c r="O41" s="1" t="s">
        <v>258</v>
      </c>
      <c r="P41" s="100">
        <f>P40-8</f>
        <v>67</v>
      </c>
      <c r="Q41" s="150" t="s">
        <v>358</v>
      </c>
      <c r="R41" s="149"/>
      <c r="S41" s="151"/>
      <c r="U41" s="138">
        <v>2</v>
      </c>
      <c r="V41" s="69" t="s">
        <v>151</v>
      </c>
      <c r="W41" s="136">
        <v>8.2483796296296298E-4</v>
      </c>
      <c r="X41" s="138">
        <v>1</v>
      </c>
      <c r="Y41" s="136">
        <v>8.2856481481481485E-4</v>
      </c>
      <c r="Z41" s="138">
        <v>3</v>
      </c>
      <c r="AA41" s="136" t="s">
        <v>359</v>
      </c>
      <c r="AB41" s="100">
        <f>135+6</f>
        <v>141</v>
      </c>
    </row>
    <row r="42" spans="1:28">
      <c r="A42" s="7">
        <v>3</v>
      </c>
      <c r="B42" s="37" t="s">
        <v>152</v>
      </c>
      <c r="C42" s="136">
        <v>8.3384259259259262E-4</v>
      </c>
      <c r="D42" s="143"/>
      <c r="E42" s="145"/>
      <c r="F42" s="34"/>
      <c r="G42" s="3">
        <v>3</v>
      </c>
      <c r="H42" s="37" t="s">
        <v>152</v>
      </c>
      <c r="I42" s="100">
        <f>I41-7</f>
        <v>60</v>
      </c>
      <c r="J42" s="152" t="s">
        <v>349</v>
      </c>
      <c r="K42" s="149"/>
      <c r="L42" s="141"/>
      <c r="M42" s="34"/>
      <c r="N42" s="3">
        <v>3</v>
      </c>
      <c r="O42" s="37" t="s">
        <v>151</v>
      </c>
      <c r="P42" s="100">
        <f>P41-7</f>
        <v>60</v>
      </c>
      <c r="Q42" s="152" t="s">
        <v>359</v>
      </c>
      <c r="R42" s="149"/>
      <c r="S42" s="151"/>
      <c r="U42" s="138">
        <v>3</v>
      </c>
      <c r="V42" s="69" t="s">
        <v>152</v>
      </c>
      <c r="W42" s="136">
        <v>8.3384259259259262E-4</v>
      </c>
      <c r="X42" s="138">
        <v>3</v>
      </c>
      <c r="Y42" s="136" t="s">
        <v>349</v>
      </c>
      <c r="Z42" s="138">
        <v>4</v>
      </c>
      <c r="AA42" s="136" t="s">
        <v>360</v>
      </c>
      <c r="AB42" s="100">
        <v>114</v>
      </c>
    </row>
    <row r="43" spans="1:28">
      <c r="A43" s="7">
        <v>4</v>
      </c>
      <c r="B43" s="37" t="s">
        <v>258</v>
      </c>
      <c r="C43" s="136">
        <v>8.3810185185185192E-4</v>
      </c>
      <c r="D43" s="143"/>
      <c r="E43" s="145"/>
      <c r="F43" s="34"/>
      <c r="G43" s="3">
        <v>4</v>
      </c>
      <c r="H43" s="37" t="s">
        <v>153</v>
      </c>
      <c r="I43" s="100">
        <f>I42-6</f>
        <v>54</v>
      </c>
      <c r="J43" s="152" t="s">
        <v>350</v>
      </c>
      <c r="K43" s="149"/>
      <c r="L43" s="151"/>
      <c r="M43" s="34"/>
      <c r="N43" s="3">
        <v>4</v>
      </c>
      <c r="O43" s="81" t="s">
        <v>152</v>
      </c>
      <c r="P43" s="100">
        <f>P42-6</f>
        <v>54</v>
      </c>
      <c r="Q43" s="152" t="s">
        <v>360</v>
      </c>
      <c r="R43" s="149"/>
      <c r="S43" s="151"/>
      <c r="U43" s="138">
        <v>4</v>
      </c>
      <c r="V43" s="69" t="s">
        <v>258</v>
      </c>
      <c r="W43" s="136">
        <v>8.3810185185185192E-4</v>
      </c>
      <c r="X43" s="138">
        <v>9</v>
      </c>
      <c r="Y43" s="136" t="s">
        <v>150</v>
      </c>
      <c r="Z43" s="138">
        <v>2</v>
      </c>
      <c r="AA43" s="136" t="s">
        <v>358</v>
      </c>
      <c r="AB43" s="100">
        <v>103</v>
      </c>
    </row>
    <row r="44" spans="1:28">
      <c r="A44" s="7">
        <v>5</v>
      </c>
      <c r="B44" s="37" t="s">
        <v>344</v>
      </c>
      <c r="C44" s="136">
        <v>8.5238425925925933E-4</v>
      </c>
      <c r="D44" s="143"/>
      <c r="E44" s="145"/>
      <c r="F44" s="34"/>
      <c r="G44" s="3">
        <v>5</v>
      </c>
      <c r="H44" s="1" t="s">
        <v>154</v>
      </c>
      <c r="I44" s="100">
        <f>I43-5</f>
        <v>49</v>
      </c>
      <c r="J44" s="152" t="s">
        <v>351</v>
      </c>
      <c r="K44" s="149"/>
      <c r="L44" s="151"/>
      <c r="M44" s="34"/>
      <c r="N44" s="3">
        <v>5</v>
      </c>
      <c r="O44" s="37" t="s">
        <v>154</v>
      </c>
      <c r="P44" s="100">
        <f>P43-5</f>
        <v>49</v>
      </c>
      <c r="Q44" s="152" t="s">
        <v>361</v>
      </c>
      <c r="R44" s="149"/>
      <c r="S44" s="151"/>
      <c r="U44" s="138">
        <v>5</v>
      </c>
      <c r="V44" s="69" t="s">
        <v>154</v>
      </c>
      <c r="W44" s="136">
        <v>8.2953703703703694E-4</v>
      </c>
      <c r="X44" s="138">
        <v>5</v>
      </c>
      <c r="Y44" s="136" t="s">
        <v>351</v>
      </c>
      <c r="Z44" s="138">
        <v>5</v>
      </c>
      <c r="AA44" s="136" t="s">
        <v>361</v>
      </c>
      <c r="AB44" s="100">
        <v>98</v>
      </c>
    </row>
    <row r="45" spans="1:28">
      <c r="A45" s="7">
        <v>6</v>
      </c>
      <c r="B45" s="81" t="s">
        <v>345</v>
      </c>
      <c r="C45" s="136">
        <v>8.5670138888888873E-4</v>
      </c>
      <c r="D45" s="143"/>
      <c r="E45" s="145"/>
      <c r="F45" s="34"/>
      <c r="G45" s="3">
        <v>6</v>
      </c>
      <c r="H45" s="103" t="s">
        <v>344</v>
      </c>
      <c r="I45" s="100">
        <f>I44-4</f>
        <v>45</v>
      </c>
      <c r="J45" s="152" t="s">
        <v>352</v>
      </c>
      <c r="K45" s="149"/>
      <c r="L45" s="151"/>
      <c r="M45" s="34"/>
      <c r="N45" s="3">
        <v>6</v>
      </c>
      <c r="O45" s="37" t="s">
        <v>344</v>
      </c>
      <c r="P45" s="100">
        <f>P44-4</f>
        <v>45</v>
      </c>
      <c r="Q45" s="152" t="s">
        <v>363</v>
      </c>
      <c r="R45" s="149" t="s">
        <v>216</v>
      </c>
      <c r="S45" s="151"/>
      <c r="U45" s="138">
        <v>6</v>
      </c>
      <c r="V45" s="69" t="s">
        <v>153</v>
      </c>
      <c r="W45" s="136">
        <v>8.5828703703703707E-4</v>
      </c>
      <c r="X45" s="138">
        <v>4</v>
      </c>
      <c r="Y45" s="136" t="s">
        <v>350</v>
      </c>
      <c r="Z45" s="138">
        <v>7</v>
      </c>
      <c r="AA45" s="136" t="s">
        <v>364</v>
      </c>
      <c r="AB45" s="100">
        <v>96</v>
      </c>
    </row>
    <row r="46" spans="1:28">
      <c r="A46" s="7">
        <v>7</v>
      </c>
      <c r="B46" s="37" t="s">
        <v>153</v>
      </c>
      <c r="C46" s="136">
        <v>8.5828703703703707E-4</v>
      </c>
      <c r="D46" s="143"/>
      <c r="E46" s="145"/>
      <c r="F46" s="34"/>
      <c r="G46" s="3">
        <v>7</v>
      </c>
      <c r="H46" s="37" t="s">
        <v>156</v>
      </c>
      <c r="I46" s="100">
        <f>I45-3</f>
        <v>42</v>
      </c>
      <c r="J46" s="152" t="s">
        <v>353</v>
      </c>
      <c r="K46" s="149"/>
      <c r="L46" s="151"/>
      <c r="M46" s="34"/>
      <c r="N46" s="3">
        <v>7</v>
      </c>
      <c r="O46" s="69" t="s">
        <v>153</v>
      </c>
      <c r="P46" s="100">
        <f>P45-3</f>
        <v>42</v>
      </c>
      <c r="Q46" s="152" t="s">
        <v>364</v>
      </c>
      <c r="R46" s="149" t="s">
        <v>216</v>
      </c>
      <c r="S46" s="151"/>
      <c r="U46" s="138">
        <v>7</v>
      </c>
      <c r="V46" s="69" t="s">
        <v>344</v>
      </c>
      <c r="W46" s="136">
        <v>8.5238425925925933E-4</v>
      </c>
      <c r="X46" s="138">
        <v>6</v>
      </c>
      <c r="Y46" s="136" t="s">
        <v>352</v>
      </c>
      <c r="Z46" s="138">
        <v>6</v>
      </c>
      <c r="AA46" s="136" t="s">
        <v>363</v>
      </c>
      <c r="AB46" s="100">
        <v>90</v>
      </c>
    </row>
    <row r="47" spans="1:28">
      <c r="A47" s="7">
        <v>8</v>
      </c>
      <c r="B47" s="37" t="s">
        <v>155</v>
      </c>
      <c r="C47" s="136">
        <v>8.658680555555556E-4</v>
      </c>
      <c r="D47" s="143"/>
      <c r="E47" s="145"/>
      <c r="F47" s="34"/>
      <c r="G47" s="3">
        <v>8</v>
      </c>
      <c r="H47" s="81" t="s">
        <v>155</v>
      </c>
      <c r="I47" s="100">
        <f>I46-3</f>
        <v>39</v>
      </c>
      <c r="J47" s="152" t="s">
        <v>354</v>
      </c>
      <c r="K47" s="149"/>
      <c r="L47" s="151"/>
      <c r="M47" s="34"/>
      <c r="N47" s="3">
        <v>8</v>
      </c>
      <c r="O47" s="69" t="s">
        <v>155</v>
      </c>
      <c r="P47" s="100">
        <f>P46-3</f>
        <v>39</v>
      </c>
      <c r="Q47" s="152" t="s">
        <v>365</v>
      </c>
      <c r="R47" s="149"/>
      <c r="S47" s="151"/>
      <c r="U47" s="138">
        <v>8</v>
      </c>
      <c r="V47" s="69" t="s">
        <v>155</v>
      </c>
      <c r="W47" s="136">
        <v>8.658680555555556E-4</v>
      </c>
      <c r="X47" s="138">
        <v>8</v>
      </c>
      <c r="Y47" s="136" t="s">
        <v>354</v>
      </c>
      <c r="Z47" s="138">
        <v>8</v>
      </c>
      <c r="AA47" s="136" t="s">
        <v>365</v>
      </c>
      <c r="AB47" s="100">
        <v>78</v>
      </c>
    </row>
    <row r="48" spans="1:28">
      <c r="A48" s="7">
        <v>9</v>
      </c>
      <c r="B48" s="37" t="s">
        <v>156</v>
      </c>
      <c r="C48" s="136">
        <v>8.9518518518518538E-4</v>
      </c>
      <c r="D48" s="143"/>
      <c r="E48" s="145"/>
      <c r="F48" s="34"/>
      <c r="G48" s="3">
        <v>9</v>
      </c>
      <c r="H48" s="37" t="s">
        <v>258</v>
      </c>
      <c r="I48" s="100">
        <f>I47-3</f>
        <v>36</v>
      </c>
      <c r="J48" s="152" t="s">
        <v>150</v>
      </c>
      <c r="K48" s="149"/>
      <c r="L48" s="151"/>
      <c r="M48" s="34"/>
      <c r="N48" s="3">
        <v>9</v>
      </c>
      <c r="O48" s="37" t="s">
        <v>156</v>
      </c>
      <c r="P48" s="100">
        <f>P47-3</f>
        <v>36</v>
      </c>
      <c r="Q48" s="152" t="s">
        <v>366</v>
      </c>
      <c r="R48" s="149"/>
      <c r="S48" s="151"/>
      <c r="U48" s="138">
        <v>9</v>
      </c>
      <c r="V48" s="69" t="s">
        <v>156</v>
      </c>
      <c r="W48" s="136">
        <v>8.9518518518518538E-4</v>
      </c>
      <c r="X48" s="138">
        <v>7</v>
      </c>
      <c r="Y48" s="136" t="s">
        <v>353</v>
      </c>
      <c r="Z48" s="138">
        <v>9</v>
      </c>
      <c r="AA48" s="136" t="s">
        <v>366</v>
      </c>
      <c r="AB48" s="100">
        <v>78</v>
      </c>
    </row>
    <row r="49" spans="1:28">
      <c r="A49" s="7">
        <v>10</v>
      </c>
      <c r="B49" s="37"/>
      <c r="C49" s="136"/>
      <c r="D49" s="143"/>
      <c r="E49" s="145"/>
      <c r="F49" s="34"/>
      <c r="G49" s="3">
        <v>10</v>
      </c>
      <c r="H49" s="69"/>
      <c r="I49" s="100">
        <f>I48-3</f>
        <v>33</v>
      </c>
      <c r="J49" s="150"/>
      <c r="K49" s="149"/>
      <c r="L49" s="151"/>
      <c r="M49" s="34"/>
      <c r="N49" s="3">
        <v>10</v>
      </c>
      <c r="O49" s="69"/>
      <c r="P49" s="100">
        <f>P48-3</f>
        <v>33</v>
      </c>
      <c r="Q49" s="150"/>
      <c r="R49" s="149"/>
      <c r="S49" s="151"/>
      <c r="U49" s="138">
        <v>10</v>
      </c>
      <c r="V49" s="37">
        <f t="shared" ref="V49:V69" si="11">B49</f>
        <v>0</v>
      </c>
      <c r="W49" s="136" t="e">
        <f t="shared" ref="W49:W69" si="12">VLOOKUP(V49,B:C,2,FALSE)</f>
        <v>#N/A</v>
      </c>
      <c r="X49" s="138" t="e">
        <f t="shared" ref="X49:X69" si="13">VLOOKUP(V49,H:I,2,FALSE)</f>
        <v>#N/A</v>
      </c>
      <c r="Y49" s="136" t="e">
        <f t="shared" ref="Y49:Y69" si="14">VLOOKUP(V49,H:J,3,FALSE)</f>
        <v>#N/A</v>
      </c>
      <c r="Z49" s="138" t="e">
        <f t="shared" ref="Z49:Z69" si="15">VLOOKUP(V49,O:P,2,FALSE)</f>
        <v>#N/A</v>
      </c>
      <c r="AA49" s="136" t="e">
        <f t="shared" ref="AA49:AA69" si="16">VLOOKUP(V49,O:Q,3,FALSE)</f>
        <v>#N/A</v>
      </c>
      <c r="AB49" s="127" t="e">
        <f t="shared" ref="AB49:AB69" si="17">X49+Z49</f>
        <v>#N/A</v>
      </c>
    </row>
    <row r="50" spans="1:28">
      <c r="A50" s="6">
        <v>11</v>
      </c>
      <c r="B50" s="37"/>
      <c r="C50" s="136"/>
      <c r="D50" s="143"/>
      <c r="E50" s="145"/>
      <c r="F50" s="34"/>
      <c r="G50" s="3">
        <v>11</v>
      </c>
      <c r="H50" s="69"/>
      <c r="I50" s="100">
        <f>I49-3</f>
        <v>30</v>
      </c>
      <c r="J50" s="150"/>
      <c r="K50" s="149"/>
      <c r="L50" s="151"/>
      <c r="M50" s="34"/>
      <c r="N50" s="3">
        <v>11</v>
      </c>
      <c r="O50" s="37"/>
      <c r="P50" s="100">
        <f>P49-3</f>
        <v>30</v>
      </c>
      <c r="Q50" s="150"/>
      <c r="R50" s="149"/>
      <c r="S50" s="151"/>
      <c r="U50" s="138">
        <v>11</v>
      </c>
      <c r="V50" s="37">
        <f t="shared" si="11"/>
        <v>0</v>
      </c>
      <c r="W50" s="136" t="e">
        <f t="shared" si="12"/>
        <v>#N/A</v>
      </c>
      <c r="X50" s="138" t="e">
        <f t="shared" si="13"/>
        <v>#N/A</v>
      </c>
      <c r="Y50" s="136" t="e">
        <f t="shared" si="14"/>
        <v>#N/A</v>
      </c>
      <c r="Z50" s="138" t="e">
        <f t="shared" si="15"/>
        <v>#N/A</v>
      </c>
      <c r="AA50" s="136" t="e">
        <f t="shared" si="16"/>
        <v>#N/A</v>
      </c>
      <c r="AB50" s="127" t="e">
        <f t="shared" si="17"/>
        <v>#N/A</v>
      </c>
    </row>
    <row r="51" spans="1:28">
      <c r="A51" s="6">
        <v>12</v>
      </c>
      <c r="B51" s="37"/>
      <c r="C51" s="136"/>
      <c r="D51" s="143"/>
      <c r="E51" s="145"/>
      <c r="F51" s="34"/>
      <c r="G51" s="3">
        <v>12</v>
      </c>
      <c r="H51" s="69"/>
      <c r="I51" s="100">
        <f t="shared" ref="I51:I60" si="18">I50-2</f>
        <v>28</v>
      </c>
      <c r="J51" s="150"/>
      <c r="K51" s="149"/>
      <c r="L51" s="151"/>
      <c r="M51" s="34"/>
      <c r="N51" s="3">
        <v>12</v>
      </c>
      <c r="O51" s="81"/>
      <c r="P51" s="100">
        <f t="shared" ref="P51:P60" si="19">P50-2</f>
        <v>28</v>
      </c>
      <c r="Q51" s="150"/>
      <c r="R51" s="149"/>
      <c r="S51" s="151"/>
      <c r="U51" s="138">
        <v>12</v>
      </c>
      <c r="V51" s="37">
        <f t="shared" si="11"/>
        <v>0</v>
      </c>
      <c r="W51" s="136" t="e">
        <f t="shared" si="12"/>
        <v>#N/A</v>
      </c>
      <c r="X51" s="138" t="e">
        <f t="shared" si="13"/>
        <v>#N/A</v>
      </c>
      <c r="Y51" s="136" t="e">
        <f t="shared" si="14"/>
        <v>#N/A</v>
      </c>
      <c r="Z51" s="138" t="e">
        <f t="shared" si="15"/>
        <v>#N/A</v>
      </c>
      <c r="AA51" s="136" t="e">
        <f t="shared" si="16"/>
        <v>#N/A</v>
      </c>
      <c r="AB51" s="127" t="e">
        <f t="shared" si="17"/>
        <v>#N/A</v>
      </c>
    </row>
    <row r="52" spans="1:28">
      <c r="A52" s="6">
        <v>13</v>
      </c>
      <c r="B52" s="37"/>
      <c r="C52" s="136"/>
      <c r="D52" s="143"/>
      <c r="E52" s="145"/>
      <c r="F52" s="34"/>
      <c r="G52" s="3">
        <v>13</v>
      </c>
      <c r="H52" s="69"/>
      <c r="I52" s="100">
        <f t="shared" si="18"/>
        <v>26</v>
      </c>
      <c r="J52" s="150"/>
      <c r="K52" s="149"/>
      <c r="L52" s="151"/>
      <c r="M52" s="34"/>
      <c r="N52" s="3">
        <v>13</v>
      </c>
      <c r="O52" s="81"/>
      <c r="P52" s="100">
        <f t="shared" si="19"/>
        <v>26</v>
      </c>
      <c r="Q52" s="150"/>
      <c r="R52" s="149"/>
      <c r="S52" s="151"/>
      <c r="U52" s="138">
        <v>13</v>
      </c>
      <c r="V52" s="37">
        <f t="shared" si="11"/>
        <v>0</v>
      </c>
      <c r="W52" s="136" t="e">
        <f t="shared" si="12"/>
        <v>#N/A</v>
      </c>
      <c r="X52" s="138" t="e">
        <f t="shared" si="13"/>
        <v>#N/A</v>
      </c>
      <c r="Y52" s="136" t="e">
        <f t="shared" si="14"/>
        <v>#N/A</v>
      </c>
      <c r="Z52" s="138" t="e">
        <f t="shared" si="15"/>
        <v>#N/A</v>
      </c>
      <c r="AA52" s="136" t="e">
        <f t="shared" si="16"/>
        <v>#N/A</v>
      </c>
      <c r="AB52" s="127" t="e">
        <f t="shared" si="17"/>
        <v>#N/A</v>
      </c>
    </row>
    <row r="53" spans="1:28">
      <c r="A53" s="6">
        <v>14</v>
      </c>
      <c r="B53" s="37"/>
      <c r="C53" s="136"/>
      <c r="D53" s="143"/>
      <c r="E53" s="145"/>
      <c r="F53" s="34"/>
      <c r="G53" s="3">
        <v>14</v>
      </c>
      <c r="H53" s="69"/>
      <c r="I53" s="100">
        <f t="shared" si="18"/>
        <v>24</v>
      </c>
      <c r="J53" s="150"/>
      <c r="K53" s="149"/>
      <c r="L53" s="151"/>
      <c r="M53" s="34"/>
      <c r="N53" s="3">
        <v>14</v>
      </c>
      <c r="O53" s="81"/>
      <c r="P53" s="100">
        <f t="shared" si="19"/>
        <v>24</v>
      </c>
      <c r="Q53" s="150"/>
      <c r="R53" s="149"/>
      <c r="S53" s="151"/>
      <c r="U53" s="138">
        <v>14</v>
      </c>
      <c r="V53" s="37">
        <f t="shared" si="11"/>
        <v>0</v>
      </c>
      <c r="W53" s="136" t="e">
        <f t="shared" si="12"/>
        <v>#N/A</v>
      </c>
      <c r="X53" s="138" t="e">
        <f t="shared" si="13"/>
        <v>#N/A</v>
      </c>
      <c r="Y53" s="136" t="e">
        <f t="shared" si="14"/>
        <v>#N/A</v>
      </c>
      <c r="Z53" s="138" t="e">
        <f t="shared" si="15"/>
        <v>#N/A</v>
      </c>
      <c r="AA53" s="136" t="e">
        <f t="shared" si="16"/>
        <v>#N/A</v>
      </c>
      <c r="AB53" s="127" t="e">
        <f t="shared" si="17"/>
        <v>#N/A</v>
      </c>
    </row>
    <row r="54" spans="1:28">
      <c r="A54" s="6">
        <v>15</v>
      </c>
      <c r="B54" s="37"/>
      <c r="C54" s="136"/>
      <c r="D54" s="143"/>
      <c r="E54" s="145"/>
      <c r="F54" s="34"/>
      <c r="G54" s="3">
        <v>15</v>
      </c>
      <c r="H54" s="69"/>
      <c r="I54" s="100">
        <f t="shared" si="18"/>
        <v>22</v>
      </c>
      <c r="J54" s="150"/>
      <c r="K54" s="153"/>
      <c r="L54" s="151"/>
      <c r="M54" s="34"/>
      <c r="N54" s="3">
        <v>15</v>
      </c>
      <c r="O54" s="81"/>
      <c r="P54" s="100">
        <f t="shared" si="19"/>
        <v>22</v>
      </c>
      <c r="Q54" s="150"/>
      <c r="R54" s="153"/>
      <c r="S54" s="151"/>
      <c r="U54" s="138">
        <v>15</v>
      </c>
      <c r="V54" s="37">
        <f t="shared" si="11"/>
        <v>0</v>
      </c>
      <c r="W54" s="136" t="e">
        <f t="shared" si="12"/>
        <v>#N/A</v>
      </c>
      <c r="X54" s="138" t="e">
        <f t="shared" si="13"/>
        <v>#N/A</v>
      </c>
      <c r="Y54" s="136" t="e">
        <f t="shared" si="14"/>
        <v>#N/A</v>
      </c>
      <c r="Z54" s="138" t="e">
        <f t="shared" si="15"/>
        <v>#N/A</v>
      </c>
      <c r="AA54" s="136" t="e">
        <f t="shared" si="16"/>
        <v>#N/A</v>
      </c>
      <c r="AB54" s="127" t="e">
        <f t="shared" si="17"/>
        <v>#N/A</v>
      </c>
    </row>
    <row r="55" spans="1:28">
      <c r="A55" s="6">
        <v>16</v>
      </c>
      <c r="B55" s="37"/>
      <c r="C55" s="136"/>
      <c r="D55" s="143"/>
      <c r="E55" s="145"/>
      <c r="F55" s="34"/>
      <c r="G55" s="3">
        <v>16</v>
      </c>
      <c r="H55" s="69"/>
      <c r="I55" s="100">
        <f t="shared" si="18"/>
        <v>20</v>
      </c>
      <c r="J55" s="150"/>
      <c r="K55" s="153"/>
      <c r="L55" s="151"/>
      <c r="M55" s="34"/>
      <c r="N55" s="3">
        <v>16</v>
      </c>
      <c r="O55" s="81"/>
      <c r="P55" s="100">
        <f t="shared" si="19"/>
        <v>20</v>
      </c>
      <c r="Q55" s="150"/>
      <c r="R55" s="153"/>
      <c r="S55" s="151"/>
      <c r="U55" s="138">
        <v>16</v>
      </c>
      <c r="V55" s="37">
        <f t="shared" si="11"/>
        <v>0</v>
      </c>
      <c r="W55" s="136" t="e">
        <f t="shared" si="12"/>
        <v>#N/A</v>
      </c>
      <c r="X55" s="138" t="e">
        <f t="shared" si="13"/>
        <v>#N/A</v>
      </c>
      <c r="Y55" s="136" t="e">
        <f t="shared" si="14"/>
        <v>#N/A</v>
      </c>
      <c r="Z55" s="138" t="e">
        <f t="shared" si="15"/>
        <v>#N/A</v>
      </c>
      <c r="AA55" s="136" t="e">
        <f t="shared" si="16"/>
        <v>#N/A</v>
      </c>
      <c r="AB55" s="127" t="e">
        <f t="shared" si="17"/>
        <v>#N/A</v>
      </c>
    </row>
    <row r="56" spans="1:28">
      <c r="A56" s="6">
        <v>17</v>
      </c>
      <c r="B56" s="37"/>
      <c r="C56" s="136"/>
      <c r="D56" s="143"/>
      <c r="E56" s="145"/>
      <c r="F56" s="34"/>
      <c r="G56" s="3">
        <v>17</v>
      </c>
      <c r="H56" s="69"/>
      <c r="I56" s="100">
        <f t="shared" si="18"/>
        <v>18</v>
      </c>
      <c r="J56" s="150"/>
      <c r="K56" s="153"/>
      <c r="L56" s="151"/>
      <c r="M56" s="34"/>
      <c r="N56" s="3">
        <v>17</v>
      </c>
      <c r="O56" s="81"/>
      <c r="P56" s="100">
        <f t="shared" si="19"/>
        <v>18</v>
      </c>
      <c r="Q56" s="150"/>
      <c r="R56" s="153"/>
      <c r="S56" s="151"/>
      <c r="U56" s="138">
        <v>17</v>
      </c>
      <c r="V56" s="37">
        <f t="shared" si="11"/>
        <v>0</v>
      </c>
      <c r="W56" s="136" t="e">
        <f t="shared" si="12"/>
        <v>#N/A</v>
      </c>
      <c r="X56" s="138" t="e">
        <f t="shared" si="13"/>
        <v>#N/A</v>
      </c>
      <c r="Y56" s="136" t="e">
        <f t="shared" si="14"/>
        <v>#N/A</v>
      </c>
      <c r="Z56" s="138" t="e">
        <f t="shared" si="15"/>
        <v>#N/A</v>
      </c>
      <c r="AA56" s="136" t="e">
        <f t="shared" si="16"/>
        <v>#N/A</v>
      </c>
      <c r="AB56" s="127" t="e">
        <f t="shared" si="17"/>
        <v>#N/A</v>
      </c>
    </row>
    <row r="57" spans="1:28">
      <c r="A57" s="6">
        <v>18</v>
      </c>
      <c r="B57" s="37"/>
      <c r="C57" s="136"/>
      <c r="D57" s="143"/>
      <c r="E57" s="145"/>
      <c r="F57" s="34"/>
      <c r="G57" s="3">
        <v>18</v>
      </c>
      <c r="H57" s="69"/>
      <c r="I57" s="100">
        <f t="shared" si="18"/>
        <v>16</v>
      </c>
      <c r="J57" s="150"/>
      <c r="K57" s="153"/>
      <c r="L57" s="151"/>
      <c r="M57" s="34"/>
      <c r="N57" s="3">
        <v>18</v>
      </c>
      <c r="O57" s="81"/>
      <c r="P57" s="100">
        <f t="shared" si="19"/>
        <v>16</v>
      </c>
      <c r="Q57" s="150"/>
      <c r="R57" s="153"/>
      <c r="S57" s="151"/>
      <c r="U57" s="138">
        <v>18</v>
      </c>
      <c r="V57" s="37">
        <f t="shared" si="11"/>
        <v>0</v>
      </c>
      <c r="W57" s="136" t="e">
        <f t="shared" si="12"/>
        <v>#N/A</v>
      </c>
      <c r="X57" s="138" t="e">
        <f t="shared" si="13"/>
        <v>#N/A</v>
      </c>
      <c r="Y57" s="136" t="e">
        <f t="shared" si="14"/>
        <v>#N/A</v>
      </c>
      <c r="Z57" s="138" t="e">
        <f t="shared" si="15"/>
        <v>#N/A</v>
      </c>
      <c r="AA57" s="136" t="e">
        <f t="shared" si="16"/>
        <v>#N/A</v>
      </c>
      <c r="AB57" s="127" t="e">
        <f t="shared" si="17"/>
        <v>#N/A</v>
      </c>
    </row>
    <row r="58" spans="1:28">
      <c r="A58" s="6">
        <v>19</v>
      </c>
      <c r="B58" s="37"/>
      <c r="C58" s="136"/>
      <c r="D58" s="143"/>
      <c r="E58" s="145"/>
      <c r="F58" s="34"/>
      <c r="G58" s="3">
        <v>19</v>
      </c>
      <c r="H58" s="69"/>
      <c r="I58" s="100">
        <f t="shared" si="18"/>
        <v>14</v>
      </c>
      <c r="J58" s="150"/>
      <c r="K58" s="153"/>
      <c r="L58" s="151"/>
      <c r="M58" s="34"/>
      <c r="N58" s="3">
        <v>19</v>
      </c>
      <c r="O58" s="81"/>
      <c r="P58" s="100">
        <f t="shared" si="19"/>
        <v>14</v>
      </c>
      <c r="Q58" s="150"/>
      <c r="R58" s="153"/>
      <c r="S58" s="151"/>
      <c r="U58" s="138">
        <v>19</v>
      </c>
      <c r="V58" s="37">
        <f t="shared" si="11"/>
        <v>0</v>
      </c>
      <c r="W58" s="136" t="e">
        <f t="shared" si="12"/>
        <v>#N/A</v>
      </c>
      <c r="X58" s="138" t="e">
        <f t="shared" si="13"/>
        <v>#N/A</v>
      </c>
      <c r="Y58" s="136" t="e">
        <f t="shared" si="14"/>
        <v>#N/A</v>
      </c>
      <c r="Z58" s="138" t="e">
        <f t="shared" si="15"/>
        <v>#N/A</v>
      </c>
      <c r="AA58" s="136" t="e">
        <f t="shared" si="16"/>
        <v>#N/A</v>
      </c>
      <c r="AB58" s="127" t="e">
        <f t="shared" si="17"/>
        <v>#N/A</v>
      </c>
    </row>
    <row r="59" spans="1:28">
      <c r="A59" s="6">
        <v>20</v>
      </c>
      <c r="B59" s="37"/>
      <c r="C59" s="136"/>
      <c r="D59" s="143"/>
      <c r="E59" s="145"/>
      <c r="F59" s="34"/>
      <c r="G59" s="3">
        <v>20</v>
      </c>
      <c r="H59" s="69"/>
      <c r="I59" s="100">
        <f t="shared" si="18"/>
        <v>12</v>
      </c>
      <c r="J59" s="150"/>
      <c r="K59" s="153"/>
      <c r="L59" s="151"/>
      <c r="M59" s="34"/>
      <c r="N59" s="3">
        <v>20</v>
      </c>
      <c r="O59" s="81"/>
      <c r="P59" s="100">
        <f t="shared" si="19"/>
        <v>12</v>
      </c>
      <c r="Q59" s="150"/>
      <c r="R59" s="153"/>
      <c r="S59" s="151"/>
      <c r="U59" s="138">
        <v>20</v>
      </c>
      <c r="V59" s="37">
        <f t="shared" si="11"/>
        <v>0</v>
      </c>
      <c r="W59" s="136" t="e">
        <f t="shared" si="12"/>
        <v>#N/A</v>
      </c>
      <c r="X59" s="138" t="e">
        <f t="shared" si="13"/>
        <v>#N/A</v>
      </c>
      <c r="Y59" s="136" t="e">
        <f t="shared" si="14"/>
        <v>#N/A</v>
      </c>
      <c r="Z59" s="138" t="e">
        <f t="shared" si="15"/>
        <v>#N/A</v>
      </c>
      <c r="AA59" s="136" t="e">
        <f t="shared" si="16"/>
        <v>#N/A</v>
      </c>
      <c r="AB59" s="127" t="e">
        <f t="shared" si="17"/>
        <v>#N/A</v>
      </c>
    </row>
    <row r="60" spans="1:28">
      <c r="A60" s="6">
        <v>21</v>
      </c>
      <c r="B60" s="37"/>
      <c r="C60" s="136"/>
      <c r="D60" s="143"/>
      <c r="E60" s="145"/>
      <c r="F60" s="34"/>
      <c r="G60" s="3">
        <v>21</v>
      </c>
      <c r="H60" s="69"/>
      <c r="I60" s="100">
        <f t="shared" si="18"/>
        <v>10</v>
      </c>
      <c r="J60" s="150"/>
      <c r="K60" s="153"/>
      <c r="L60" s="151"/>
      <c r="M60" s="34"/>
      <c r="N60" s="3">
        <v>21</v>
      </c>
      <c r="O60" s="81"/>
      <c r="P60" s="100">
        <f t="shared" si="19"/>
        <v>10</v>
      </c>
      <c r="Q60" s="150"/>
      <c r="R60" s="153"/>
      <c r="S60" s="151"/>
      <c r="U60" s="138">
        <v>21</v>
      </c>
      <c r="V60" s="37">
        <f t="shared" si="11"/>
        <v>0</v>
      </c>
      <c r="W60" s="136" t="e">
        <f t="shared" si="12"/>
        <v>#N/A</v>
      </c>
      <c r="X60" s="138" t="e">
        <f t="shared" si="13"/>
        <v>#N/A</v>
      </c>
      <c r="Y60" s="136" t="e">
        <f t="shared" si="14"/>
        <v>#N/A</v>
      </c>
      <c r="Z60" s="138" t="e">
        <f t="shared" si="15"/>
        <v>#N/A</v>
      </c>
      <c r="AA60" s="136" t="e">
        <f t="shared" si="16"/>
        <v>#N/A</v>
      </c>
      <c r="AB60" s="127" t="e">
        <f t="shared" si="17"/>
        <v>#N/A</v>
      </c>
    </row>
    <row r="61" spans="1:28">
      <c r="A61" s="6">
        <v>22</v>
      </c>
      <c r="B61" s="37"/>
      <c r="C61" s="136"/>
      <c r="D61" s="143"/>
      <c r="E61" s="145"/>
      <c r="F61" s="34"/>
      <c r="G61" s="3">
        <v>22</v>
      </c>
      <c r="H61" s="69"/>
      <c r="I61" s="100">
        <f t="shared" ref="I61:I69" si="20">I60-1</f>
        <v>9</v>
      </c>
      <c r="J61" s="150"/>
      <c r="K61" s="153"/>
      <c r="L61" s="151"/>
      <c r="M61" s="34"/>
      <c r="N61" s="3">
        <v>22</v>
      </c>
      <c r="O61" s="81"/>
      <c r="P61" s="100">
        <f t="shared" ref="P61:P69" si="21">P60-1</f>
        <v>9</v>
      </c>
      <c r="Q61" s="150"/>
      <c r="R61" s="153"/>
      <c r="S61" s="151"/>
      <c r="U61" s="138">
        <v>22</v>
      </c>
      <c r="V61" s="37">
        <f t="shared" si="11"/>
        <v>0</v>
      </c>
      <c r="W61" s="136" t="e">
        <f t="shared" si="12"/>
        <v>#N/A</v>
      </c>
      <c r="X61" s="138" t="e">
        <f t="shared" si="13"/>
        <v>#N/A</v>
      </c>
      <c r="Y61" s="136" t="e">
        <f t="shared" si="14"/>
        <v>#N/A</v>
      </c>
      <c r="Z61" s="138" t="e">
        <f t="shared" si="15"/>
        <v>#N/A</v>
      </c>
      <c r="AA61" s="136" t="e">
        <f t="shared" si="16"/>
        <v>#N/A</v>
      </c>
      <c r="AB61" s="127" t="e">
        <f t="shared" si="17"/>
        <v>#N/A</v>
      </c>
    </row>
    <row r="62" spans="1:28">
      <c r="A62" s="6">
        <v>23</v>
      </c>
      <c r="B62" s="37"/>
      <c r="C62" s="136"/>
      <c r="D62" s="143"/>
      <c r="E62" s="145"/>
      <c r="F62" s="34"/>
      <c r="G62" s="3">
        <v>23</v>
      </c>
      <c r="H62" s="81"/>
      <c r="I62" s="100">
        <f t="shared" si="20"/>
        <v>8</v>
      </c>
      <c r="J62" s="150"/>
      <c r="K62" s="153"/>
      <c r="L62" s="151"/>
      <c r="M62" s="34"/>
      <c r="N62" s="3">
        <v>23</v>
      </c>
      <c r="O62" s="81"/>
      <c r="P62" s="100">
        <f t="shared" si="21"/>
        <v>8</v>
      </c>
      <c r="Q62" s="150"/>
      <c r="R62" s="153"/>
      <c r="S62" s="151"/>
      <c r="U62" s="138">
        <v>23</v>
      </c>
      <c r="V62" s="37">
        <f t="shared" si="11"/>
        <v>0</v>
      </c>
      <c r="W62" s="136" t="e">
        <f t="shared" si="12"/>
        <v>#N/A</v>
      </c>
      <c r="X62" s="138" t="e">
        <f t="shared" si="13"/>
        <v>#N/A</v>
      </c>
      <c r="Y62" s="136" t="e">
        <f t="shared" si="14"/>
        <v>#N/A</v>
      </c>
      <c r="Z62" s="138" t="e">
        <f t="shared" si="15"/>
        <v>#N/A</v>
      </c>
      <c r="AA62" s="136" t="e">
        <f t="shared" si="16"/>
        <v>#N/A</v>
      </c>
      <c r="AB62" s="127" t="e">
        <f t="shared" si="17"/>
        <v>#N/A</v>
      </c>
    </row>
    <row r="63" spans="1:28">
      <c r="A63" s="3">
        <v>24</v>
      </c>
      <c r="B63" s="116"/>
      <c r="C63" s="136"/>
      <c r="D63" s="117"/>
      <c r="E63" s="145"/>
      <c r="F63" s="34"/>
      <c r="G63" s="3">
        <v>24</v>
      </c>
      <c r="H63" s="81"/>
      <c r="I63" s="100">
        <f t="shared" si="20"/>
        <v>7</v>
      </c>
      <c r="J63" s="150"/>
      <c r="K63" s="153"/>
      <c r="L63" s="41"/>
      <c r="M63" s="34"/>
      <c r="N63" s="3">
        <v>24</v>
      </c>
      <c r="O63" s="81"/>
      <c r="P63" s="100">
        <f t="shared" si="21"/>
        <v>7</v>
      </c>
      <c r="Q63" s="150"/>
      <c r="R63" s="153"/>
      <c r="S63" s="41"/>
      <c r="U63" s="138">
        <v>24</v>
      </c>
      <c r="V63" s="37">
        <f t="shared" si="11"/>
        <v>0</v>
      </c>
      <c r="W63" s="136" t="e">
        <f t="shared" si="12"/>
        <v>#N/A</v>
      </c>
      <c r="X63" s="138" t="e">
        <f t="shared" si="13"/>
        <v>#N/A</v>
      </c>
      <c r="Y63" s="136" t="e">
        <f t="shared" si="14"/>
        <v>#N/A</v>
      </c>
      <c r="Z63" s="138" t="e">
        <f t="shared" si="15"/>
        <v>#N/A</v>
      </c>
      <c r="AA63" s="136" t="e">
        <f t="shared" si="16"/>
        <v>#N/A</v>
      </c>
      <c r="AB63" s="127" t="e">
        <f t="shared" si="17"/>
        <v>#N/A</v>
      </c>
    </row>
    <row r="64" spans="1:28">
      <c r="A64" s="3">
        <v>25</v>
      </c>
      <c r="B64" s="119"/>
      <c r="C64" s="136"/>
      <c r="D64" s="146"/>
      <c r="E64" s="145"/>
      <c r="F64" s="34"/>
      <c r="G64" s="3">
        <v>25</v>
      </c>
      <c r="H64" s="81"/>
      <c r="I64" s="100">
        <f t="shared" si="20"/>
        <v>6</v>
      </c>
      <c r="J64" s="150"/>
      <c r="K64" s="153"/>
      <c r="L64" s="41"/>
      <c r="M64" s="34"/>
      <c r="N64" s="3">
        <v>25</v>
      </c>
      <c r="O64" s="128"/>
      <c r="P64" s="100">
        <f t="shared" si="21"/>
        <v>6</v>
      </c>
      <c r="Q64" s="150"/>
      <c r="R64" s="153"/>
      <c r="S64" s="41"/>
      <c r="U64" s="138">
        <v>25</v>
      </c>
      <c r="V64" s="37">
        <f t="shared" si="11"/>
        <v>0</v>
      </c>
      <c r="W64" s="136" t="e">
        <f t="shared" si="12"/>
        <v>#N/A</v>
      </c>
      <c r="X64" s="138" t="e">
        <f t="shared" si="13"/>
        <v>#N/A</v>
      </c>
      <c r="Y64" s="136" t="e">
        <f t="shared" si="14"/>
        <v>#N/A</v>
      </c>
      <c r="Z64" s="138" t="e">
        <f t="shared" si="15"/>
        <v>#N/A</v>
      </c>
      <c r="AA64" s="136" t="e">
        <f t="shared" si="16"/>
        <v>#N/A</v>
      </c>
      <c r="AB64" s="127" t="e">
        <f t="shared" si="17"/>
        <v>#N/A</v>
      </c>
    </row>
    <row r="65" spans="1:28">
      <c r="A65" s="3">
        <v>26</v>
      </c>
      <c r="B65" s="121"/>
      <c r="C65" s="136"/>
      <c r="D65" s="147"/>
      <c r="E65" s="145"/>
      <c r="F65" s="34"/>
      <c r="G65" s="3">
        <v>26</v>
      </c>
      <c r="H65" s="81"/>
      <c r="I65" s="100">
        <f t="shared" si="20"/>
        <v>5</v>
      </c>
      <c r="J65" s="150"/>
      <c r="K65" s="153"/>
      <c r="L65" s="41"/>
      <c r="M65" s="34"/>
      <c r="N65" s="3">
        <v>26</v>
      </c>
      <c r="O65" s="128"/>
      <c r="P65" s="100">
        <f t="shared" si="21"/>
        <v>5</v>
      </c>
      <c r="Q65" s="150"/>
      <c r="R65" s="153"/>
      <c r="S65" s="41"/>
      <c r="U65" s="138">
        <v>26</v>
      </c>
      <c r="V65" s="37">
        <f t="shared" si="11"/>
        <v>0</v>
      </c>
      <c r="W65" s="136" t="e">
        <f t="shared" si="12"/>
        <v>#N/A</v>
      </c>
      <c r="X65" s="138" t="e">
        <f t="shared" si="13"/>
        <v>#N/A</v>
      </c>
      <c r="Y65" s="136" t="e">
        <f t="shared" si="14"/>
        <v>#N/A</v>
      </c>
      <c r="Z65" s="138" t="e">
        <f t="shared" si="15"/>
        <v>#N/A</v>
      </c>
      <c r="AA65" s="136" t="e">
        <f t="shared" si="16"/>
        <v>#N/A</v>
      </c>
      <c r="AB65" s="127" t="e">
        <f t="shared" si="17"/>
        <v>#N/A</v>
      </c>
    </row>
    <row r="66" spans="1:28">
      <c r="A66" s="3">
        <v>27</v>
      </c>
      <c r="B66" s="119"/>
      <c r="C66" s="136"/>
      <c r="D66" s="146"/>
      <c r="E66" s="145"/>
      <c r="F66" s="34"/>
      <c r="G66" s="3">
        <v>27</v>
      </c>
      <c r="H66" s="81"/>
      <c r="I66" s="100">
        <f t="shared" si="20"/>
        <v>4</v>
      </c>
      <c r="J66" s="150"/>
      <c r="K66" s="153"/>
      <c r="L66" s="41"/>
      <c r="M66" s="34"/>
      <c r="N66" s="3">
        <v>27</v>
      </c>
      <c r="O66" s="128"/>
      <c r="P66" s="100">
        <f t="shared" si="21"/>
        <v>4</v>
      </c>
      <c r="Q66" s="150"/>
      <c r="R66" s="153"/>
      <c r="S66" s="41"/>
      <c r="U66" s="138">
        <v>27</v>
      </c>
      <c r="V66" s="37">
        <f t="shared" si="11"/>
        <v>0</v>
      </c>
      <c r="W66" s="136" t="e">
        <f t="shared" si="12"/>
        <v>#N/A</v>
      </c>
      <c r="X66" s="138" t="e">
        <f t="shared" si="13"/>
        <v>#N/A</v>
      </c>
      <c r="Y66" s="136" t="e">
        <f t="shared" si="14"/>
        <v>#N/A</v>
      </c>
      <c r="Z66" s="138" t="e">
        <f t="shared" si="15"/>
        <v>#N/A</v>
      </c>
      <c r="AA66" s="136" t="e">
        <f t="shared" si="16"/>
        <v>#N/A</v>
      </c>
      <c r="AB66" s="127" t="e">
        <f t="shared" si="17"/>
        <v>#N/A</v>
      </c>
    </row>
    <row r="67" spans="1:28">
      <c r="A67" s="3">
        <v>28</v>
      </c>
      <c r="B67" s="119"/>
      <c r="C67" s="136"/>
      <c r="D67" s="146"/>
      <c r="E67" s="145"/>
      <c r="F67" s="34"/>
      <c r="G67" s="3">
        <v>28</v>
      </c>
      <c r="H67" s="81"/>
      <c r="I67" s="100">
        <f t="shared" si="20"/>
        <v>3</v>
      </c>
      <c r="J67" s="150"/>
      <c r="K67" s="153"/>
      <c r="L67" s="41"/>
      <c r="M67" s="34"/>
      <c r="N67" s="3">
        <v>28</v>
      </c>
      <c r="O67" s="128"/>
      <c r="P67" s="100">
        <f t="shared" si="21"/>
        <v>3</v>
      </c>
      <c r="Q67" s="150"/>
      <c r="R67" s="153"/>
      <c r="S67" s="41"/>
      <c r="U67" s="138">
        <v>28</v>
      </c>
      <c r="V67" s="37">
        <f t="shared" si="11"/>
        <v>0</v>
      </c>
      <c r="W67" s="136" t="e">
        <f t="shared" si="12"/>
        <v>#N/A</v>
      </c>
      <c r="X67" s="138" t="e">
        <f t="shared" si="13"/>
        <v>#N/A</v>
      </c>
      <c r="Y67" s="136" t="e">
        <f t="shared" si="14"/>
        <v>#N/A</v>
      </c>
      <c r="Z67" s="138" t="e">
        <f t="shared" si="15"/>
        <v>#N/A</v>
      </c>
      <c r="AA67" s="136" t="e">
        <f t="shared" si="16"/>
        <v>#N/A</v>
      </c>
      <c r="AB67" s="127" t="e">
        <f t="shared" si="17"/>
        <v>#N/A</v>
      </c>
    </row>
    <row r="68" spans="1:28">
      <c r="A68" s="3">
        <v>29</v>
      </c>
      <c r="B68" s="119"/>
      <c r="C68" s="136"/>
      <c r="D68" s="146"/>
      <c r="E68" s="145"/>
      <c r="F68" s="34"/>
      <c r="G68" s="3">
        <v>29</v>
      </c>
      <c r="H68" s="128"/>
      <c r="I68" s="100">
        <f t="shared" si="20"/>
        <v>2</v>
      </c>
      <c r="J68" s="150"/>
      <c r="K68" s="153"/>
      <c r="L68" s="41"/>
      <c r="M68" s="34"/>
      <c r="N68" s="3">
        <v>29</v>
      </c>
      <c r="O68" s="128"/>
      <c r="P68" s="100">
        <f t="shared" si="21"/>
        <v>2</v>
      </c>
      <c r="Q68" s="150"/>
      <c r="R68" s="153"/>
      <c r="S68" s="41"/>
      <c r="U68" s="138">
        <v>29</v>
      </c>
      <c r="V68" s="37">
        <f t="shared" si="11"/>
        <v>0</v>
      </c>
      <c r="W68" s="136" t="e">
        <f t="shared" si="12"/>
        <v>#N/A</v>
      </c>
      <c r="X68" s="138" t="e">
        <f t="shared" si="13"/>
        <v>#N/A</v>
      </c>
      <c r="Y68" s="136" t="e">
        <f t="shared" si="14"/>
        <v>#N/A</v>
      </c>
      <c r="Z68" s="138" t="e">
        <f t="shared" si="15"/>
        <v>#N/A</v>
      </c>
      <c r="AA68" s="136" t="e">
        <f t="shared" si="16"/>
        <v>#N/A</v>
      </c>
      <c r="AB68" s="127" t="e">
        <f t="shared" si="17"/>
        <v>#N/A</v>
      </c>
    </row>
    <row r="69" spans="1:28" ht="14" thickBot="1">
      <c r="A69" s="4">
        <v>30</v>
      </c>
      <c r="B69" s="123"/>
      <c r="C69" s="124"/>
      <c r="D69" s="124"/>
      <c r="E69" s="148"/>
      <c r="F69" s="36"/>
      <c r="G69" s="4">
        <v>30</v>
      </c>
      <c r="H69" s="129"/>
      <c r="I69" s="130">
        <f t="shared" si="20"/>
        <v>1</v>
      </c>
      <c r="J69" s="154"/>
      <c r="K69" s="46"/>
      <c r="L69" s="42"/>
      <c r="M69" s="36"/>
      <c r="N69" s="4">
        <v>30</v>
      </c>
      <c r="O69" s="129"/>
      <c r="P69" s="130">
        <f t="shared" si="21"/>
        <v>1</v>
      </c>
      <c r="Q69" s="154"/>
      <c r="R69" s="46"/>
      <c r="S69" s="42"/>
      <c r="U69" s="138">
        <v>30</v>
      </c>
      <c r="V69" s="37">
        <f t="shared" si="11"/>
        <v>0</v>
      </c>
      <c r="W69" s="136" t="e">
        <f t="shared" si="12"/>
        <v>#N/A</v>
      </c>
      <c r="X69" s="138" t="e">
        <f t="shared" si="13"/>
        <v>#N/A</v>
      </c>
      <c r="Y69" s="136" t="e">
        <f t="shared" si="14"/>
        <v>#N/A</v>
      </c>
      <c r="Z69" s="138" t="e">
        <f t="shared" si="15"/>
        <v>#N/A</v>
      </c>
      <c r="AA69" s="136" t="e">
        <f t="shared" si="16"/>
        <v>#N/A</v>
      </c>
      <c r="AB69" s="127" t="e">
        <f t="shared" si="17"/>
        <v>#N/A</v>
      </c>
    </row>
    <row r="70" spans="1:28">
      <c r="A70" s="259" t="s">
        <v>96</v>
      </c>
      <c r="B70" s="259"/>
      <c r="C70" s="259"/>
      <c r="D70" s="259"/>
      <c r="E70" s="259"/>
      <c r="F70" s="259"/>
      <c r="G70" s="259" t="s">
        <v>96</v>
      </c>
      <c r="H70" s="259"/>
      <c r="I70" s="259"/>
      <c r="J70" s="259"/>
      <c r="K70" s="259"/>
      <c r="L70" s="259"/>
      <c r="N70" s="259" t="s">
        <v>96</v>
      </c>
      <c r="O70" s="259"/>
      <c r="P70" s="259"/>
      <c r="Q70" s="259"/>
      <c r="R70" s="259"/>
      <c r="S70" s="259"/>
    </row>
    <row r="71" spans="1:28" ht="14" thickBot="1">
      <c r="A71" s="260"/>
      <c r="B71" s="260"/>
      <c r="C71" s="260"/>
      <c r="D71" s="260"/>
      <c r="E71" s="260"/>
      <c r="F71" s="260"/>
      <c r="G71" s="260"/>
      <c r="H71" s="260"/>
      <c r="I71" s="260"/>
      <c r="J71" s="260"/>
      <c r="K71" s="260"/>
      <c r="L71" s="260"/>
      <c r="M71" s="260"/>
      <c r="N71" s="260"/>
      <c r="O71" s="260"/>
      <c r="P71" s="260"/>
      <c r="Q71" s="260"/>
      <c r="R71" s="260"/>
      <c r="S71" s="260"/>
    </row>
    <row r="72" spans="1:28" ht="25" customHeight="1" thickBot="1">
      <c r="A72" s="249" t="s">
        <v>83</v>
      </c>
      <c r="B72" s="250"/>
      <c r="C72" s="250"/>
      <c r="D72" s="250"/>
      <c r="E72" s="250"/>
      <c r="F72" s="250"/>
      <c r="G72" s="250"/>
      <c r="H72" s="250"/>
      <c r="I72" s="250"/>
      <c r="J72" s="250"/>
      <c r="K72" s="250"/>
      <c r="L72" s="250"/>
      <c r="M72" s="250"/>
      <c r="N72" s="250"/>
      <c r="O72" s="250"/>
      <c r="P72" s="250"/>
      <c r="Q72" s="250"/>
      <c r="R72" s="250"/>
      <c r="S72" s="251"/>
    </row>
    <row r="73" spans="1:28" ht="14" thickBot="1">
      <c r="A73" s="252" t="s">
        <v>99</v>
      </c>
      <c r="B73" s="253"/>
      <c r="C73" s="254"/>
      <c r="D73" s="254"/>
      <c r="E73" s="255"/>
      <c r="F73" s="34"/>
      <c r="G73" s="256" t="s">
        <v>11</v>
      </c>
      <c r="H73" s="257"/>
      <c r="I73" s="257"/>
      <c r="J73" s="257"/>
      <c r="K73" s="257"/>
      <c r="L73" s="258"/>
      <c r="M73" s="34"/>
      <c r="N73" s="256" t="s">
        <v>12</v>
      </c>
      <c r="O73" s="257"/>
      <c r="P73" s="257"/>
      <c r="Q73" s="257"/>
      <c r="R73" s="257"/>
      <c r="S73" s="258"/>
    </row>
    <row r="74" spans="1:28" ht="28">
      <c r="A74" s="5" t="s">
        <v>46</v>
      </c>
      <c r="B74" s="33" t="s">
        <v>45</v>
      </c>
      <c r="C74" s="78" t="s">
        <v>47</v>
      </c>
      <c r="D74" s="47" t="s">
        <v>4</v>
      </c>
      <c r="E74" s="10" t="s">
        <v>77</v>
      </c>
      <c r="F74" s="34"/>
      <c r="G74" s="9" t="s">
        <v>46</v>
      </c>
      <c r="H74" s="77" t="s">
        <v>45</v>
      </c>
      <c r="I74" s="78" t="s">
        <v>14</v>
      </c>
      <c r="J74" s="78" t="s">
        <v>47</v>
      </c>
      <c r="K74" s="47" t="s">
        <v>4</v>
      </c>
      <c r="L74" s="10" t="s">
        <v>77</v>
      </c>
      <c r="M74" s="34"/>
      <c r="N74" s="9" t="s">
        <v>46</v>
      </c>
      <c r="O74" s="77" t="s">
        <v>45</v>
      </c>
      <c r="P74" s="78" t="s">
        <v>14</v>
      </c>
      <c r="Q74" s="78" t="s">
        <v>47</v>
      </c>
      <c r="R74" s="47" t="s">
        <v>4</v>
      </c>
      <c r="S74" s="10" t="s">
        <v>77</v>
      </c>
      <c r="U74" s="78" t="s">
        <v>46</v>
      </c>
      <c r="V74" s="77" t="s">
        <v>45</v>
      </c>
      <c r="W74" s="78" t="s">
        <v>280</v>
      </c>
      <c r="X74" s="78" t="s">
        <v>11</v>
      </c>
      <c r="Y74" s="78" t="s">
        <v>279</v>
      </c>
      <c r="Z74" s="78" t="s">
        <v>12</v>
      </c>
      <c r="AA74" s="78" t="s">
        <v>279</v>
      </c>
      <c r="AB74" s="78" t="s">
        <v>14</v>
      </c>
    </row>
    <row r="75" spans="1:28">
      <c r="A75" s="7">
        <v>1</v>
      </c>
      <c r="B75" s="37" t="s">
        <v>177</v>
      </c>
      <c r="C75" s="136">
        <v>8.2909722222222228E-4</v>
      </c>
      <c r="D75" s="143"/>
      <c r="E75" s="141">
        <v>3</v>
      </c>
      <c r="F75" s="34"/>
      <c r="G75" s="3">
        <v>1</v>
      </c>
      <c r="H75" s="81" t="s">
        <v>268</v>
      </c>
      <c r="I75" s="127">
        <v>75</v>
      </c>
      <c r="J75" s="136">
        <v>8.15798611111111E-4</v>
      </c>
      <c r="K75" s="149"/>
      <c r="L75" s="141">
        <v>3</v>
      </c>
      <c r="M75" s="34"/>
      <c r="N75" s="3">
        <v>1</v>
      </c>
      <c r="O75" s="2" t="s">
        <v>172</v>
      </c>
      <c r="P75" s="127">
        <v>75</v>
      </c>
      <c r="Q75" s="136">
        <v>8.1878472222222216E-4</v>
      </c>
      <c r="R75" s="149"/>
      <c r="S75" s="141">
        <v>3</v>
      </c>
      <c r="U75" s="138">
        <v>1</v>
      </c>
      <c r="V75" s="37" t="s">
        <v>268</v>
      </c>
      <c r="W75" s="136">
        <v>8.3914351851851847E-4</v>
      </c>
      <c r="X75" s="138">
        <v>1</v>
      </c>
      <c r="Y75" s="136">
        <v>8.15798611111111E-4</v>
      </c>
      <c r="Z75" s="138">
        <v>3</v>
      </c>
      <c r="AA75" s="136" t="s">
        <v>356</v>
      </c>
      <c r="AB75" s="127">
        <v>138</v>
      </c>
    </row>
    <row r="76" spans="1:28">
      <c r="A76" s="7">
        <v>2</v>
      </c>
      <c r="B76" s="37" t="s">
        <v>172</v>
      </c>
      <c r="C76" s="136">
        <v>8.333101851851852E-4</v>
      </c>
      <c r="D76" s="143"/>
      <c r="E76" s="145"/>
      <c r="F76" s="34"/>
      <c r="G76" s="3">
        <v>2</v>
      </c>
      <c r="H76" s="37" t="s">
        <v>177</v>
      </c>
      <c r="I76" s="100">
        <f>I75-8</f>
        <v>67</v>
      </c>
      <c r="J76" s="136">
        <v>8.2627314814814814E-4</v>
      </c>
      <c r="K76" s="149"/>
      <c r="L76" s="151"/>
      <c r="M76" s="34"/>
      <c r="N76" s="3">
        <v>2</v>
      </c>
      <c r="O76" s="37" t="s">
        <v>181</v>
      </c>
      <c r="P76" s="100">
        <f>P75-8</f>
        <v>67</v>
      </c>
      <c r="Q76" s="136">
        <v>8.2476851851851852E-4</v>
      </c>
      <c r="R76" s="149"/>
      <c r="S76" s="141"/>
      <c r="U76" s="138">
        <v>2</v>
      </c>
      <c r="V76" s="37" t="s">
        <v>172</v>
      </c>
      <c r="W76" s="136">
        <v>8.333101851851852E-4</v>
      </c>
      <c r="X76" s="138">
        <v>4</v>
      </c>
      <c r="Y76" s="136" t="s">
        <v>347</v>
      </c>
      <c r="Z76" s="138">
        <v>1</v>
      </c>
      <c r="AA76" s="136">
        <v>8.1878472222222216E-4</v>
      </c>
      <c r="AB76" s="127">
        <v>132</v>
      </c>
    </row>
    <row r="77" spans="1:28">
      <c r="A77" s="7">
        <v>3</v>
      </c>
      <c r="B77" s="37" t="s">
        <v>181</v>
      </c>
      <c r="C77" s="136">
        <v>8.3634259259259252E-4</v>
      </c>
      <c r="D77" s="143"/>
      <c r="E77" s="145"/>
      <c r="F77" s="34"/>
      <c r="G77" s="3">
        <v>3</v>
      </c>
      <c r="H77" s="69" t="s">
        <v>267</v>
      </c>
      <c r="I77" s="100">
        <f>I76-7</f>
        <v>60</v>
      </c>
      <c r="J77" s="150" t="s">
        <v>346</v>
      </c>
      <c r="K77" s="149"/>
      <c r="L77" s="141"/>
      <c r="M77" s="34"/>
      <c r="N77" s="3">
        <v>3</v>
      </c>
      <c r="O77" s="37" t="s">
        <v>268</v>
      </c>
      <c r="P77" s="100">
        <f>P76-7</f>
        <v>60</v>
      </c>
      <c r="Q77" s="152" t="s">
        <v>356</v>
      </c>
      <c r="R77" s="149"/>
      <c r="S77" s="151"/>
      <c r="U77" s="138">
        <v>3</v>
      </c>
      <c r="V77" s="37" t="s">
        <v>177</v>
      </c>
      <c r="W77" s="136">
        <v>8.2909722222222228E-4</v>
      </c>
      <c r="X77" s="138">
        <v>2</v>
      </c>
      <c r="Y77" s="136">
        <v>8.2627314814814814E-4</v>
      </c>
      <c r="Z77" s="138">
        <v>5</v>
      </c>
      <c r="AA77" s="136" t="s">
        <v>362</v>
      </c>
      <c r="AB77" s="127">
        <v>119</v>
      </c>
    </row>
    <row r="78" spans="1:28">
      <c r="A78" s="7">
        <v>4</v>
      </c>
      <c r="B78" s="37" t="s">
        <v>268</v>
      </c>
      <c r="C78" s="136">
        <v>8.3914351851851847E-4</v>
      </c>
      <c r="D78" s="143"/>
      <c r="E78" s="145"/>
      <c r="F78" s="34"/>
      <c r="G78" s="3">
        <v>4</v>
      </c>
      <c r="H78" s="69" t="s">
        <v>172</v>
      </c>
      <c r="I78" s="100">
        <f>I77-6</f>
        <v>54</v>
      </c>
      <c r="J78" s="150" t="s">
        <v>347</v>
      </c>
      <c r="K78" s="149"/>
      <c r="L78" s="151"/>
      <c r="M78" s="34"/>
      <c r="N78" s="3">
        <v>4</v>
      </c>
      <c r="O78" s="37" t="s">
        <v>267</v>
      </c>
      <c r="P78" s="100">
        <f>P77-6</f>
        <v>54</v>
      </c>
      <c r="Q78" s="150" t="s">
        <v>357</v>
      </c>
      <c r="R78" s="149"/>
      <c r="S78" s="151"/>
      <c r="U78" s="138">
        <v>4</v>
      </c>
      <c r="V78" s="37" t="s">
        <v>181</v>
      </c>
      <c r="W78" s="136">
        <v>8.3634259259259252E-4</v>
      </c>
      <c r="X78" s="138">
        <v>5</v>
      </c>
      <c r="Y78" s="136" t="s">
        <v>355</v>
      </c>
      <c r="Z78" s="138">
        <v>2</v>
      </c>
      <c r="AA78" s="136">
        <v>8.2476851851851852E-4</v>
      </c>
      <c r="AB78" s="127">
        <v>116</v>
      </c>
    </row>
    <row r="79" spans="1:28">
      <c r="A79" s="7">
        <v>5</v>
      </c>
      <c r="B79" s="37" t="s">
        <v>267</v>
      </c>
      <c r="C79" s="136">
        <v>8.403587962962964E-4</v>
      </c>
      <c r="D79" s="143"/>
      <c r="E79" s="145"/>
      <c r="F79" s="34"/>
      <c r="G79" s="3">
        <v>5</v>
      </c>
      <c r="H79" s="37" t="s">
        <v>181</v>
      </c>
      <c r="I79" s="100">
        <f>I78-5</f>
        <v>49</v>
      </c>
      <c r="J79" s="152" t="s">
        <v>355</v>
      </c>
      <c r="K79" s="149"/>
      <c r="L79" s="151"/>
      <c r="M79" s="34"/>
      <c r="N79" s="3">
        <v>5</v>
      </c>
      <c r="O79" s="81" t="s">
        <v>177</v>
      </c>
      <c r="P79" s="100">
        <f>P78-5</f>
        <v>49</v>
      </c>
      <c r="Q79" s="152" t="s">
        <v>362</v>
      </c>
      <c r="R79" s="149"/>
      <c r="S79" s="151"/>
      <c r="U79" s="138">
        <v>5</v>
      </c>
      <c r="V79" s="37" t="s">
        <v>267</v>
      </c>
      <c r="W79" s="136">
        <v>8.403587962962964E-4</v>
      </c>
      <c r="X79" s="138">
        <v>3</v>
      </c>
      <c r="Y79" s="136" t="s">
        <v>346</v>
      </c>
      <c r="Z79" s="138">
        <v>4</v>
      </c>
      <c r="AA79" s="136" t="s">
        <v>357</v>
      </c>
      <c r="AB79" s="127">
        <v>114</v>
      </c>
    </row>
    <row r="80" spans="1:28">
      <c r="A80" s="7">
        <v>6</v>
      </c>
      <c r="B80" s="37"/>
      <c r="C80" s="136"/>
      <c r="D80" s="143"/>
      <c r="E80" s="145"/>
      <c r="F80" s="34"/>
      <c r="G80" s="3">
        <v>6</v>
      </c>
      <c r="H80" s="37"/>
      <c r="I80" s="100">
        <f>I79-4</f>
        <v>45</v>
      </c>
      <c r="J80" s="152"/>
      <c r="K80" s="149"/>
      <c r="L80" s="151"/>
      <c r="M80" s="34"/>
      <c r="N80" s="3">
        <v>6</v>
      </c>
      <c r="O80" s="37"/>
      <c r="P80" s="100">
        <f>P79-4</f>
        <v>45</v>
      </c>
      <c r="Q80" s="152"/>
      <c r="R80" s="149"/>
      <c r="S80" s="151"/>
      <c r="U80" s="138">
        <v>6</v>
      </c>
      <c r="V80" s="37">
        <f t="shared" ref="V80:V99" si="22">B80</f>
        <v>0</v>
      </c>
      <c r="W80" s="136" t="e">
        <f t="shared" ref="W80:W104" si="23">VLOOKUP(V80,B:C,2,FALSE)</f>
        <v>#N/A</v>
      </c>
      <c r="X80" s="138" t="e">
        <f t="shared" ref="X80:X104" si="24">VLOOKUP(V80,H:I,2,FALSE)</f>
        <v>#N/A</v>
      </c>
      <c r="Y80" s="136" t="e">
        <f t="shared" ref="Y80:Y104" si="25">VLOOKUP(V80,H:J,3,FALSE)</f>
        <v>#N/A</v>
      </c>
      <c r="Z80" s="138" t="e">
        <f t="shared" ref="Z80:Z104" si="26">VLOOKUP(V80,O:P,2,FALSE)</f>
        <v>#N/A</v>
      </c>
      <c r="AA80" s="136" t="e">
        <f t="shared" ref="AA80:AA104" si="27">VLOOKUP(V80,O:Q,3,FALSE)</f>
        <v>#N/A</v>
      </c>
      <c r="AB80" s="127" t="e">
        <f t="shared" ref="AB80:AB104" si="28">X80+Z80</f>
        <v>#N/A</v>
      </c>
    </row>
    <row r="81" spans="1:28">
      <c r="A81" s="7">
        <v>7</v>
      </c>
      <c r="B81" s="37"/>
      <c r="C81" s="136"/>
      <c r="D81" s="143"/>
      <c r="E81" s="145"/>
      <c r="F81" s="34"/>
      <c r="G81" s="3">
        <v>7</v>
      </c>
      <c r="H81" s="37"/>
      <c r="I81" s="100">
        <f>I80-3</f>
        <v>42</v>
      </c>
      <c r="J81" s="152"/>
      <c r="K81" s="149"/>
      <c r="L81" s="151"/>
      <c r="M81" s="34"/>
      <c r="N81" s="3">
        <v>7</v>
      </c>
      <c r="O81" s="69"/>
      <c r="P81" s="100">
        <f>P80-3</f>
        <v>42</v>
      </c>
      <c r="Q81" s="152"/>
      <c r="R81" s="149"/>
      <c r="S81" s="151"/>
      <c r="U81" s="138">
        <v>7</v>
      </c>
      <c r="V81" s="37">
        <f t="shared" si="22"/>
        <v>0</v>
      </c>
      <c r="W81" s="136" t="e">
        <f t="shared" si="23"/>
        <v>#N/A</v>
      </c>
      <c r="X81" s="138" t="e">
        <f t="shared" si="24"/>
        <v>#N/A</v>
      </c>
      <c r="Y81" s="136" t="e">
        <f t="shared" si="25"/>
        <v>#N/A</v>
      </c>
      <c r="Z81" s="138" t="e">
        <f t="shared" si="26"/>
        <v>#N/A</v>
      </c>
      <c r="AA81" s="136" t="e">
        <f t="shared" si="27"/>
        <v>#N/A</v>
      </c>
      <c r="AB81" s="127" t="e">
        <f t="shared" si="28"/>
        <v>#N/A</v>
      </c>
    </row>
    <row r="82" spans="1:28">
      <c r="A82" s="7">
        <v>8</v>
      </c>
      <c r="B82" s="37"/>
      <c r="C82" s="136"/>
      <c r="D82" s="143"/>
      <c r="E82" s="145"/>
      <c r="F82" s="34"/>
      <c r="G82" s="3">
        <v>8</v>
      </c>
      <c r="H82" s="37"/>
      <c r="I82" s="100">
        <f>I81-3</f>
        <v>39</v>
      </c>
      <c r="J82" s="152"/>
      <c r="K82" s="149"/>
      <c r="L82" s="151"/>
      <c r="M82" s="34"/>
      <c r="N82" s="3">
        <v>8</v>
      </c>
      <c r="O82" s="69"/>
      <c r="P82" s="100">
        <f>P81-3</f>
        <v>39</v>
      </c>
      <c r="Q82" s="152"/>
      <c r="R82" s="149"/>
      <c r="S82" s="151"/>
      <c r="U82" s="138">
        <v>8</v>
      </c>
      <c r="V82" s="37">
        <f t="shared" si="22"/>
        <v>0</v>
      </c>
      <c r="W82" s="136" t="e">
        <f t="shared" si="23"/>
        <v>#N/A</v>
      </c>
      <c r="X82" s="138" t="e">
        <f t="shared" si="24"/>
        <v>#N/A</v>
      </c>
      <c r="Y82" s="136" t="e">
        <f t="shared" si="25"/>
        <v>#N/A</v>
      </c>
      <c r="Z82" s="138" t="e">
        <f t="shared" si="26"/>
        <v>#N/A</v>
      </c>
      <c r="AA82" s="136" t="e">
        <f t="shared" si="27"/>
        <v>#N/A</v>
      </c>
      <c r="AB82" s="127" t="e">
        <f t="shared" si="28"/>
        <v>#N/A</v>
      </c>
    </row>
    <row r="83" spans="1:28">
      <c r="A83" s="7">
        <v>9</v>
      </c>
      <c r="B83" s="37"/>
      <c r="C83" s="136"/>
      <c r="D83" s="143"/>
      <c r="E83" s="145"/>
      <c r="F83" s="34"/>
      <c r="G83" s="3">
        <v>9</v>
      </c>
      <c r="H83" s="1"/>
      <c r="I83" s="100">
        <f>I82-3</f>
        <v>36</v>
      </c>
      <c r="J83" s="152"/>
      <c r="K83" s="149"/>
      <c r="L83" s="151"/>
      <c r="M83" s="34"/>
      <c r="N83" s="3">
        <v>9</v>
      </c>
      <c r="O83" s="37"/>
      <c r="P83" s="100">
        <f>P82-3</f>
        <v>36</v>
      </c>
      <c r="Q83" s="152"/>
      <c r="R83" s="149"/>
      <c r="S83" s="151"/>
      <c r="U83" s="138">
        <v>9</v>
      </c>
      <c r="V83" s="37">
        <f t="shared" si="22"/>
        <v>0</v>
      </c>
      <c r="W83" s="136" t="e">
        <f t="shared" si="23"/>
        <v>#N/A</v>
      </c>
      <c r="X83" s="138" t="e">
        <f t="shared" si="24"/>
        <v>#N/A</v>
      </c>
      <c r="Y83" s="136" t="e">
        <f t="shared" si="25"/>
        <v>#N/A</v>
      </c>
      <c r="Z83" s="138" t="e">
        <f t="shared" si="26"/>
        <v>#N/A</v>
      </c>
      <c r="AA83" s="136" t="e">
        <f t="shared" si="27"/>
        <v>#N/A</v>
      </c>
      <c r="AB83" s="127" t="e">
        <f t="shared" si="28"/>
        <v>#N/A</v>
      </c>
    </row>
    <row r="84" spans="1:28">
      <c r="A84" s="7">
        <v>10</v>
      </c>
      <c r="B84" s="37"/>
      <c r="C84" s="136"/>
      <c r="D84" s="143"/>
      <c r="E84" s="145"/>
      <c r="F84" s="34"/>
      <c r="G84" s="3">
        <v>10</v>
      </c>
      <c r="H84" s="103"/>
      <c r="I84" s="100">
        <f>I83-3</f>
        <v>33</v>
      </c>
      <c r="J84" s="152"/>
      <c r="K84" s="149"/>
      <c r="L84" s="151"/>
      <c r="M84" s="34"/>
      <c r="N84" s="3">
        <v>10</v>
      </c>
      <c r="O84" s="69"/>
      <c r="P84" s="100">
        <f>P83-3</f>
        <v>33</v>
      </c>
      <c r="Q84" s="150"/>
      <c r="R84" s="149"/>
      <c r="S84" s="151"/>
      <c r="U84" s="138">
        <v>10</v>
      </c>
      <c r="V84" s="37">
        <f t="shared" si="22"/>
        <v>0</v>
      </c>
      <c r="W84" s="136" t="e">
        <f t="shared" si="23"/>
        <v>#N/A</v>
      </c>
      <c r="X84" s="138" t="e">
        <f t="shared" si="24"/>
        <v>#N/A</v>
      </c>
      <c r="Y84" s="136" t="e">
        <f t="shared" si="25"/>
        <v>#N/A</v>
      </c>
      <c r="Z84" s="138" t="e">
        <f t="shared" si="26"/>
        <v>#N/A</v>
      </c>
      <c r="AA84" s="136" t="e">
        <f t="shared" si="27"/>
        <v>#N/A</v>
      </c>
      <c r="AB84" s="127" t="e">
        <f t="shared" si="28"/>
        <v>#N/A</v>
      </c>
    </row>
    <row r="85" spans="1:28">
      <c r="A85" s="6">
        <v>11</v>
      </c>
      <c r="B85" s="37"/>
      <c r="C85" s="136"/>
      <c r="D85" s="143"/>
      <c r="E85" s="145"/>
      <c r="F85" s="34"/>
      <c r="G85" s="3">
        <v>11</v>
      </c>
      <c r="H85" s="37"/>
      <c r="I85" s="100">
        <f>I84-3</f>
        <v>30</v>
      </c>
      <c r="J85" s="152"/>
      <c r="K85" s="149"/>
      <c r="L85" s="151"/>
      <c r="M85" s="34"/>
      <c r="N85" s="3">
        <v>11</v>
      </c>
      <c r="O85" s="37"/>
      <c r="P85" s="100">
        <f>P84-3</f>
        <v>30</v>
      </c>
      <c r="Q85" s="150"/>
      <c r="R85" s="149"/>
      <c r="S85" s="151"/>
      <c r="U85" s="138">
        <v>11</v>
      </c>
      <c r="V85" s="37">
        <f t="shared" si="22"/>
        <v>0</v>
      </c>
      <c r="W85" s="136" t="e">
        <f t="shared" si="23"/>
        <v>#N/A</v>
      </c>
      <c r="X85" s="138" t="e">
        <f t="shared" si="24"/>
        <v>#N/A</v>
      </c>
      <c r="Y85" s="136" t="e">
        <f t="shared" si="25"/>
        <v>#N/A</v>
      </c>
      <c r="Z85" s="138" t="e">
        <f t="shared" si="26"/>
        <v>#N/A</v>
      </c>
      <c r="AA85" s="136" t="e">
        <f t="shared" si="27"/>
        <v>#N/A</v>
      </c>
      <c r="AB85" s="127" t="e">
        <f t="shared" si="28"/>
        <v>#N/A</v>
      </c>
    </row>
    <row r="86" spans="1:28">
      <c r="A86" s="6">
        <v>12</v>
      </c>
      <c r="B86" s="116"/>
      <c r="C86" s="136"/>
      <c r="D86" s="117"/>
      <c r="E86" s="145"/>
      <c r="F86" s="34"/>
      <c r="G86" s="3">
        <v>12</v>
      </c>
      <c r="H86" s="81"/>
      <c r="I86" s="100">
        <f t="shared" ref="I86:I88" si="29">I85-2</f>
        <v>28</v>
      </c>
      <c r="J86" s="152"/>
      <c r="K86" s="149"/>
      <c r="L86" s="151"/>
      <c r="M86" s="34"/>
      <c r="N86" s="3">
        <v>12</v>
      </c>
      <c r="O86" s="81"/>
      <c r="P86" s="100">
        <f t="shared" ref="P86:P88" si="30">P85-2</f>
        <v>28</v>
      </c>
      <c r="Q86" s="150"/>
      <c r="R86" s="149"/>
      <c r="S86" s="151"/>
      <c r="U86" s="138">
        <v>12</v>
      </c>
      <c r="V86" s="37">
        <f t="shared" si="22"/>
        <v>0</v>
      </c>
      <c r="W86" s="136" t="e">
        <f t="shared" si="23"/>
        <v>#N/A</v>
      </c>
      <c r="X86" s="138" t="e">
        <f t="shared" si="24"/>
        <v>#N/A</v>
      </c>
      <c r="Y86" s="136" t="e">
        <f t="shared" si="25"/>
        <v>#N/A</v>
      </c>
      <c r="Z86" s="138" t="e">
        <f t="shared" si="26"/>
        <v>#N/A</v>
      </c>
      <c r="AA86" s="136" t="e">
        <f t="shared" si="27"/>
        <v>#N/A</v>
      </c>
      <c r="AB86" s="127" t="e">
        <f t="shared" si="28"/>
        <v>#N/A</v>
      </c>
    </row>
    <row r="87" spans="1:28">
      <c r="A87" s="6">
        <v>13</v>
      </c>
      <c r="B87" s="119"/>
      <c r="C87" s="136"/>
      <c r="D87" s="146"/>
      <c r="E87" s="145"/>
      <c r="F87" s="34"/>
      <c r="G87" s="3">
        <v>13</v>
      </c>
      <c r="H87" s="37"/>
      <c r="I87" s="100">
        <f t="shared" si="29"/>
        <v>26</v>
      </c>
      <c r="J87" s="152"/>
      <c r="K87" s="149"/>
      <c r="L87" s="151"/>
      <c r="M87" s="34"/>
      <c r="N87" s="3">
        <v>13</v>
      </c>
      <c r="O87" s="81"/>
      <c r="P87" s="100">
        <f t="shared" si="30"/>
        <v>26</v>
      </c>
      <c r="Q87" s="150"/>
      <c r="R87" s="149"/>
      <c r="S87" s="151"/>
      <c r="U87" s="138">
        <v>13</v>
      </c>
      <c r="V87" s="37">
        <f t="shared" si="22"/>
        <v>0</v>
      </c>
      <c r="W87" s="136" t="e">
        <f t="shared" si="23"/>
        <v>#N/A</v>
      </c>
      <c r="X87" s="138" t="e">
        <f t="shared" si="24"/>
        <v>#N/A</v>
      </c>
      <c r="Y87" s="136" t="e">
        <f t="shared" si="25"/>
        <v>#N/A</v>
      </c>
      <c r="Z87" s="138" t="e">
        <f t="shared" si="26"/>
        <v>#N/A</v>
      </c>
      <c r="AA87" s="136" t="e">
        <f t="shared" si="27"/>
        <v>#N/A</v>
      </c>
      <c r="AB87" s="127" t="e">
        <f t="shared" si="28"/>
        <v>#N/A</v>
      </c>
    </row>
    <row r="88" spans="1:28">
      <c r="A88" s="6">
        <v>14</v>
      </c>
      <c r="B88" s="37"/>
      <c r="C88" s="136"/>
      <c r="D88" s="143"/>
      <c r="E88" s="145"/>
      <c r="F88" s="34"/>
      <c r="G88" s="3">
        <v>14</v>
      </c>
      <c r="H88" s="37"/>
      <c r="I88" s="100">
        <f t="shared" si="29"/>
        <v>24</v>
      </c>
      <c r="J88" s="152"/>
      <c r="K88" s="149"/>
      <c r="L88" s="151"/>
      <c r="M88" s="34"/>
      <c r="N88" s="3">
        <v>14</v>
      </c>
      <c r="O88" s="81"/>
      <c r="P88" s="100">
        <f t="shared" si="30"/>
        <v>24</v>
      </c>
      <c r="Q88" s="150"/>
      <c r="R88" s="149"/>
      <c r="S88" s="151"/>
      <c r="U88" s="138">
        <v>14</v>
      </c>
      <c r="V88" s="37">
        <f t="shared" si="22"/>
        <v>0</v>
      </c>
      <c r="W88" s="136" t="e">
        <f t="shared" si="23"/>
        <v>#N/A</v>
      </c>
      <c r="X88" s="138" t="e">
        <f t="shared" si="24"/>
        <v>#N/A</v>
      </c>
      <c r="Y88" s="136" t="e">
        <f t="shared" si="25"/>
        <v>#N/A</v>
      </c>
      <c r="Z88" s="138" t="e">
        <f t="shared" si="26"/>
        <v>#N/A</v>
      </c>
      <c r="AA88" s="136" t="e">
        <f t="shared" si="27"/>
        <v>#N/A</v>
      </c>
      <c r="AB88" s="127" t="e">
        <f t="shared" si="28"/>
        <v>#N/A</v>
      </c>
    </row>
    <row r="89" spans="1:28">
      <c r="A89" s="6">
        <v>15</v>
      </c>
      <c r="B89" s="37"/>
      <c r="C89" s="136"/>
      <c r="D89" s="143"/>
      <c r="E89" s="145"/>
      <c r="F89" s="34"/>
      <c r="G89" s="3">
        <v>15</v>
      </c>
      <c r="H89" s="69"/>
      <c r="I89" s="100">
        <f t="shared" ref="I89:I95" si="31">I88-2</f>
        <v>22</v>
      </c>
      <c r="J89" s="150"/>
      <c r="K89" s="153"/>
      <c r="L89" s="151"/>
      <c r="M89" s="34"/>
      <c r="N89" s="3">
        <v>15</v>
      </c>
      <c r="O89" s="37"/>
      <c r="P89" s="100">
        <f t="shared" ref="P89:P95" si="32">P88-2</f>
        <v>22</v>
      </c>
      <c r="Q89" s="150"/>
      <c r="R89" s="153"/>
      <c r="S89" s="151"/>
      <c r="U89" s="138">
        <v>15</v>
      </c>
      <c r="V89" s="37">
        <f t="shared" si="22"/>
        <v>0</v>
      </c>
      <c r="W89" s="136" t="e">
        <f t="shared" si="23"/>
        <v>#N/A</v>
      </c>
      <c r="X89" s="138" t="e">
        <f t="shared" si="24"/>
        <v>#N/A</v>
      </c>
      <c r="Y89" s="136" t="e">
        <f t="shared" si="25"/>
        <v>#N/A</v>
      </c>
      <c r="Z89" s="138" t="e">
        <f t="shared" si="26"/>
        <v>#N/A</v>
      </c>
      <c r="AA89" s="136" t="e">
        <f t="shared" si="27"/>
        <v>#N/A</v>
      </c>
      <c r="AB89" s="127" t="e">
        <f t="shared" si="28"/>
        <v>#N/A</v>
      </c>
    </row>
    <row r="90" spans="1:28">
      <c r="A90" s="6">
        <v>16</v>
      </c>
      <c r="B90" s="37"/>
      <c r="C90" s="136"/>
      <c r="D90" s="143"/>
      <c r="E90" s="145"/>
      <c r="F90" s="34"/>
      <c r="G90" s="3">
        <v>16</v>
      </c>
      <c r="H90" s="69"/>
      <c r="I90" s="100">
        <f t="shared" si="31"/>
        <v>20</v>
      </c>
      <c r="J90" s="150"/>
      <c r="K90" s="153"/>
      <c r="L90" s="151"/>
      <c r="M90" s="34"/>
      <c r="N90" s="3">
        <v>16</v>
      </c>
      <c r="O90" s="37"/>
      <c r="P90" s="100">
        <f t="shared" si="32"/>
        <v>20</v>
      </c>
      <c r="Q90" s="150"/>
      <c r="R90" s="153"/>
      <c r="S90" s="151"/>
      <c r="U90" s="138">
        <v>16</v>
      </c>
      <c r="V90" s="37">
        <f t="shared" si="22"/>
        <v>0</v>
      </c>
      <c r="W90" s="136" t="e">
        <f t="shared" si="23"/>
        <v>#N/A</v>
      </c>
      <c r="X90" s="138" t="e">
        <f t="shared" si="24"/>
        <v>#N/A</v>
      </c>
      <c r="Y90" s="136" t="e">
        <f t="shared" si="25"/>
        <v>#N/A</v>
      </c>
      <c r="Z90" s="138" t="e">
        <f t="shared" si="26"/>
        <v>#N/A</v>
      </c>
      <c r="AA90" s="136" t="e">
        <f t="shared" si="27"/>
        <v>#N/A</v>
      </c>
      <c r="AB90" s="127" t="e">
        <f t="shared" si="28"/>
        <v>#N/A</v>
      </c>
    </row>
    <row r="91" spans="1:28">
      <c r="A91" s="6">
        <v>17</v>
      </c>
      <c r="B91" s="37"/>
      <c r="C91" s="136"/>
      <c r="D91" s="143"/>
      <c r="E91" s="145"/>
      <c r="F91" s="34"/>
      <c r="G91" s="3">
        <v>17</v>
      </c>
      <c r="H91" s="69"/>
      <c r="I91" s="100">
        <f t="shared" si="31"/>
        <v>18</v>
      </c>
      <c r="J91" s="150"/>
      <c r="K91" s="153"/>
      <c r="L91" s="151"/>
      <c r="M91" s="34"/>
      <c r="N91" s="3">
        <v>17</v>
      </c>
      <c r="O91" s="81"/>
      <c r="P91" s="100">
        <f t="shared" si="32"/>
        <v>18</v>
      </c>
      <c r="Q91" s="150"/>
      <c r="R91" s="153"/>
      <c r="S91" s="151"/>
      <c r="U91" s="138">
        <v>17</v>
      </c>
      <c r="V91" s="37">
        <f t="shared" si="22"/>
        <v>0</v>
      </c>
      <c r="W91" s="136" t="e">
        <f t="shared" si="23"/>
        <v>#N/A</v>
      </c>
      <c r="X91" s="138" t="e">
        <f t="shared" si="24"/>
        <v>#N/A</v>
      </c>
      <c r="Y91" s="136" t="e">
        <f t="shared" si="25"/>
        <v>#N/A</v>
      </c>
      <c r="Z91" s="138" t="e">
        <f t="shared" si="26"/>
        <v>#N/A</v>
      </c>
      <c r="AA91" s="136" t="e">
        <f t="shared" si="27"/>
        <v>#N/A</v>
      </c>
      <c r="AB91" s="127" t="e">
        <f t="shared" si="28"/>
        <v>#N/A</v>
      </c>
    </row>
    <row r="92" spans="1:28">
      <c r="A92" s="6">
        <v>18</v>
      </c>
      <c r="B92" s="37"/>
      <c r="C92" s="136"/>
      <c r="D92" s="143"/>
      <c r="E92" s="145"/>
      <c r="F92" s="34"/>
      <c r="G92" s="3">
        <v>18</v>
      </c>
      <c r="H92" s="69"/>
      <c r="I92" s="100">
        <f t="shared" si="31"/>
        <v>16</v>
      </c>
      <c r="J92" s="150"/>
      <c r="K92" s="153"/>
      <c r="L92" s="151"/>
      <c r="M92" s="34"/>
      <c r="N92" s="3">
        <v>18</v>
      </c>
      <c r="O92" s="81"/>
      <c r="P92" s="100">
        <f t="shared" si="32"/>
        <v>16</v>
      </c>
      <c r="Q92" s="150"/>
      <c r="R92" s="153"/>
      <c r="S92" s="151"/>
      <c r="U92" s="138">
        <v>18</v>
      </c>
      <c r="V92" s="37">
        <f t="shared" si="22"/>
        <v>0</v>
      </c>
      <c r="W92" s="136" t="e">
        <f t="shared" si="23"/>
        <v>#N/A</v>
      </c>
      <c r="X92" s="138" t="e">
        <f t="shared" si="24"/>
        <v>#N/A</v>
      </c>
      <c r="Y92" s="136" t="e">
        <f t="shared" si="25"/>
        <v>#N/A</v>
      </c>
      <c r="Z92" s="138" t="e">
        <f t="shared" si="26"/>
        <v>#N/A</v>
      </c>
      <c r="AA92" s="136" t="e">
        <f t="shared" si="27"/>
        <v>#N/A</v>
      </c>
      <c r="AB92" s="127" t="e">
        <f t="shared" si="28"/>
        <v>#N/A</v>
      </c>
    </row>
    <row r="93" spans="1:28">
      <c r="A93" s="6">
        <v>19</v>
      </c>
      <c r="B93" s="37"/>
      <c r="C93" s="136"/>
      <c r="D93" s="143"/>
      <c r="E93" s="145"/>
      <c r="F93" s="34"/>
      <c r="G93" s="3">
        <v>19</v>
      </c>
      <c r="H93" s="69"/>
      <c r="I93" s="100">
        <f t="shared" si="31"/>
        <v>14</v>
      </c>
      <c r="J93" s="150"/>
      <c r="K93" s="153"/>
      <c r="L93" s="151"/>
      <c r="M93" s="34"/>
      <c r="N93" s="3">
        <v>19</v>
      </c>
      <c r="O93" s="81"/>
      <c r="P93" s="100">
        <f t="shared" si="32"/>
        <v>14</v>
      </c>
      <c r="Q93" s="150"/>
      <c r="R93" s="153"/>
      <c r="S93" s="151"/>
      <c r="U93" s="138">
        <v>19</v>
      </c>
      <c r="V93" s="37">
        <f t="shared" si="22"/>
        <v>0</v>
      </c>
      <c r="W93" s="136" t="e">
        <f t="shared" si="23"/>
        <v>#N/A</v>
      </c>
      <c r="X93" s="138" t="e">
        <f t="shared" si="24"/>
        <v>#N/A</v>
      </c>
      <c r="Y93" s="136" t="e">
        <f t="shared" si="25"/>
        <v>#N/A</v>
      </c>
      <c r="Z93" s="138" t="e">
        <f t="shared" si="26"/>
        <v>#N/A</v>
      </c>
      <c r="AA93" s="136" t="e">
        <f t="shared" si="27"/>
        <v>#N/A</v>
      </c>
      <c r="AB93" s="127" t="e">
        <f t="shared" si="28"/>
        <v>#N/A</v>
      </c>
    </row>
    <row r="94" spans="1:28">
      <c r="A94" s="6">
        <v>20</v>
      </c>
      <c r="B94" s="37"/>
      <c r="C94" s="136"/>
      <c r="D94" s="143"/>
      <c r="E94" s="145"/>
      <c r="F94" s="34"/>
      <c r="G94" s="3">
        <v>20</v>
      </c>
      <c r="H94" s="69"/>
      <c r="I94" s="100">
        <f t="shared" si="31"/>
        <v>12</v>
      </c>
      <c r="J94" s="150"/>
      <c r="K94" s="153"/>
      <c r="L94" s="151"/>
      <c r="M94" s="34"/>
      <c r="N94" s="3">
        <v>20</v>
      </c>
      <c r="O94" s="81"/>
      <c r="P94" s="100">
        <f t="shared" si="32"/>
        <v>12</v>
      </c>
      <c r="Q94" s="150"/>
      <c r="R94" s="153"/>
      <c r="S94" s="151"/>
      <c r="U94" s="138">
        <v>20</v>
      </c>
      <c r="V94" s="37">
        <f t="shared" si="22"/>
        <v>0</v>
      </c>
      <c r="W94" s="136" t="e">
        <f t="shared" si="23"/>
        <v>#N/A</v>
      </c>
      <c r="X94" s="138" t="e">
        <f t="shared" si="24"/>
        <v>#N/A</v>
      </c>
      <c r="Y94" s="136" t="e">
        <f t="shared" si="25"/>
        <v>#N/A</v>
      </c>
      <c r="Z94" s="138" t="e">
        <f t="shared" si="26"/>
        <v>#N/A</v>
      </c>
      <c r="AA94" s="136" t="e">
        <f t="shared" si="27"/>
        <v>#N/A</v>
      </c>
      <c r="AB94" s="127" t="e">
        <f t="shared" si="28"/>
        <v>#N/A</v>
      </c>
    </row>
    <row r="95" spans="1:28">
      <c r="A95" s="6">
        <v>21</v>
      </c>
      <c r="B95" s="37"/>
      <c r="C95" s="136"/>
      <c r="D95" s="143"/>
      <c r="E95" s="145"/>
      <c r="F95" s="34"/>
      <c r="G95" s="3">
        <v>21</v>
      </c>
      <c r="H95" s="69"/>
      <c r="I95" s="100">
        <f t="shared" si="31"/>
        <v>10</v>
      </c>
      <c r="J95" s="150"/>
      <c r="K95" s="153"/>
      <c r="L95" s="151"/>
      <c r="M95" s="34"/>
      <c r="N95" s="3">
        <v>21</v>
      </c>
      <c r="O95" s="81"/>
      <c r="P95" s="100">
        <f t="shared" si="32"/>
        <v>10</v>
      </c>
      <c r="Q95" s="150"/>
      <c r="R95" s="153"/>
      <c r="S95" s="151"/>
      <c r="U95" s="138">
        <v>21</v>
      </c>
      <c r="V95" s="37">
        <f t="shared" si="22"/>
        <v>0</v>
      </c>
      <c r="W95" s="136" t="e">
        <f t="shared" si="23"/>
        <v>#N/A</v>
      </c>
      <c r="X95" s="138" t="e">
        <f t="shared" si="24"/>
        <v>#N/A</v>
      </c>
      <c r="Y95" s="136" t="e">
        <f t="shared" si="25"/>
        <v>#N/A</v>
      </c>
      <c r="Z95" s="138" t="e">
        <f t="shared" si="26"/>
        <v>#N/A</v>
      </c>
      <c r="AA95" s="136" t="e">
        <f t="shared" si="27"/>
        <v>#N/A</v>
      </c>
      <c r="AB95" s="127" t="e">
        <f t="shared" si="28"/>
        <v>#N/A</v>
      </c>
    </row>
    <row r="96" spans="1:28">
      <c r="A96" s="6">
        <v>22</v>
      </c>
      <c r="B96" s="37"/>
      <c r="C96" s="136"/>
      <c r="D96" s="143"/>
      <c r="E96" s="145"/>
      <c r="F96" s="34"/>
      <c r="G96" s="3">
        <v>22</v>
      </c>
      <c r="H96" s="69"/>
      <c r="I96" s="100">
        <f t="shared" ref="I96:I104" si="33">I95-1</f>
        <v>9</v>
      </c>
      <c r="J96" s="150"/>
      <c r="K96" s="153"/>
      <c r="L96" s="151"/>
      <c r="M96" s="34"/>
      <c r="N96" s="3">
        <v>22</v>
      </c>
      <c r="O96" s="81"/>
      <c r="P96" s="100">
        <f t="shared" ref="P96:P104" si="34">P95-1</f>
        <v>9</v>
      </c>
      <c r="Q96" s="150"/>
      <c r="R96" s="153"/>
      <c r="S96" s="151"/>
      <c r="U96" s="138">
        <v>22</v>
      </c>
      <c r="V96" s="37">
        <f t="shared" si="22"/>
        <v>0</v>
      </c>
      <c r="W96" s="136" t="e">
        <f t="shared" si="23"/>
        <v>#N/A</v>
      </c>
      <c r="X96" s="138" t="e">
        <f t="shared" si="24"/>
        <v>#N/A</v>
      </c>
      <c r="Y96" s="136" t="e">
        <f t="shared" si="25"/>
        <v>#N/A</v>
      </c>
      <c r="Z96" s="138" t="e">
        <f t="shared" si="26"/>
        <v>#N/A</v>
      </c>
      <c r="AA96" s="136" t="e">
        <f t="shared" si="27"/>
        <v>#N/A</v>
      </c>
      <c r="AB96" s="127" t="e">
        <f t="shared" si="28"/>
        <v>#N/A</v>
      </c>
    </row>
    <row r="97" spans="1:28">
      <c r="A97" s="6">
        <v>23</v>
      </c>
      <c r="B97" s="37"/>
      <c r="C97" s="136"/>
      <c r="D97" s="143"/>
      <c r="E97" s="145"/>
      <c r="F97" s="34"/>
      <c r="G97" s="3">
        <v>23</v>
      </c>
      <c r="H97" s="81"/>
      <c r="I97" s="100">
        <f t="shared" si="33"/>
        <v>8</v>
      </c>
      <c r="J97" s="150"/>
      <c r="K97" s="153"/>
      <c r="L97" s="151"/>
      <c r="M97" s="34"/>
      <c r="N97" s="3">
        <v>23</v>
      </c>
      <c r="O97" s="81"/>
      <c r="P97" s="100">
        <f t="shared" si="34"/>
        <v>8</v>
      </c>
      <c r="Q97" s="150"/>
      <c r="R97" s="153"/>
      <c r="S97" s="151"/>
      <c r="U97" s="138">
        <v>23</v>
      </c>
      <c r="V97" s="37">
        <f t="shared" si="22"/>
        <v>0</v>
      </c>
      <c r="W97" s="136" t="e">
        <f t="shared" si="23"/>
        <v>#N/A</v>
      </c>
      <c r="X97" s="138" t="e">
        <f t="shared" si="24"/>
        <v>#N/A</v>
      </c>
      <c r="Y97" s="136" t="e">
        <f t="shared" si="25"/>
        <v>#N/A</v>
      </c>
      <c r="Z97" s="138" t="e">
        <f t="shared" si="26"/>
        <v>#N/A</v>
      </c>
      <c r="AA97" s="136" t="e">
        <f t="shared" si="27"/>
        <v>#N/A</v>
      </c>
      <c r="AB97" s="127" t="e">
        <f t="shared" si="28"/>
        <v>#N/A</v>
      </c>
    </row>
    <row r="98" spans="1:28">
      <c r="A98" s="3">
        <v>24</v>
      </c>
      <c r="B98" s="116"/>
      <c r="C98" s="136"/>
      <c r="D98" s="117"/>
      <c r="E98" s="145"/>
      <c r="F98" s="34"/>
      <c r="G98" s="3">
        <v>24</v>
      </c>
      <c r="H98" s="81"/>
      <c r="I98" s="100">
        <f t="shared" si="33"/>
        <v>7</v>
      </c>
      <c r="J98" s="150"/>
      <c r="K98" s="153"/>
      <c r="L98" s="41"/>
      <c r="M98" s="34"/>
      <c r="N98" s="3">
        <v>24</v>
      </c>
      <c r="O98" s="81"/>
      <c r="P98" s="100">
        <f t="shared" si="34"/>
        <v>7</v>
      </c>
      <c r="Q98" s="150"/>
      <c r="R98" s="153"/>
      <c r="S98" s="41"/>
      <c r="U98" s="138">
        <v>24</v>
      </c>
      <c r="V98" s="37">
        <f t="shared" si="22"/>
        <v>0</v>
      </c>
      <c r="W98" s="136" t="e">
        <f t="shared" si="23"/>
        <v>#N/A</v>
      </c>
      <c r="X98" s="138" t="e">
        <f t="shared" si="24"/>
        <v>#N/A</v>
      </c>
      <c r="Y98" s="136" t="e">
        <f t="shared" si="25"/>
        <v>#N/A</v>
      </c>
      <c r="Z98" s="138" t="e">
        <f t="shared" si="26"/>
        <v>#N/A</v>
      </c>
      <c r="AA98" s="136" t="e">
        <f t="shared" si="27"/>
        <v>#N/A</v>
      </c>
      <c r="AB98" s="127" t="e">
        <f t="shared" si="28"/>
        <v>#N/A</v>
      </c>
    </row>
    <row r="99" spans="1:28">
      <c r="A99" s="3">
        <v>25</v>
      </c>
      <c r="B99" s="119"/>
      <c r="C99" s="136"/>
      <c r="D99" s="146"/>
      <c r="E99" s="145"/>
      <c r="F99" s="34"/>
      <c r="G99" s="3">
        <v>25</v>
      </c>
      <c r="H99" s="81"/>
      <c r="I99" s="100">
        <f t="shared" si="33"/>
        <v>6</v>
      </c>
      <c r="J99" s="150"/>
      <c r="K99" s="153"/>
      <c r="L99" s="41"/>
      <c r="M99" s="34"/>
      <c r="N99" s="3">
        <v>25</v>
      </c>
      <c r="O99" s="128"/>
      <c r="P99" s="100">
        <f t="shared" si="34"/>
        <v>6</v>
      </c>
      <c r="Q99" s="150"/>
      <c r="R99" s="153"/>
      <c r="S99" s="41"/>
      <c r="U99" s="138">
        <v>25</v>
      </c>
      <c r="V99" s="37">
        <f t="shared" si="22"/>
        <v>0</v>
      </c>
      <c r="W99" s="136" t="e">
        <f t="shared" si="23"/>
        <v>#N/A</v>
      </c>
      <c r="X99" s="138" t="e">
        <f t="shared" si="24"/>
        <v>#N/A</v>
      </c>
      <c r="Y99" s="136" t="e">
        <f t="shared" si="25"/>
        <v>#N/A</v>
      </c>
      <c r="Z99" s="138" t="e">
        <f t="shared" si="26"/>
        <v>#N/A</v>
      </c>
      <c r="AA99" s="136" t="e">
        <f t="shared" si="27"/>
        <v>#N/A</v>
      </c>
      <c r="AB99" s="127" t="e">
        <f t="shared" si="28"/>
        <v>#N/A</v>
      </c>
    </row>
    <row r="100" spans="1:28">
      <c r="A100" s="3">
        <v>26</v>
      </c>
      <c r="B100" s="121"/>
      <c r="C100" s="136"/>
      <c r="D100" s="147"/>
      <c r="E100" s="145"/>
      <c r="F100" s="34"/>
      <c r="G100" s="3">
        <v>26</v>
      </c>
      <c r="H100" s="81"/>
      <c r="I100" s="100">
        <f t="shared" si="33"/>
        <v>5</v>
      </c>
      <c r="J100" s="150"/>
      <c r="K100" s="153"/>
      <c r="L100" s="41"/>
      <c r="M100" s="34"/>
      <c r="N100" s="3">
        <v>26</v>
      </c>
      <c r="O100" s="128"/>
      <c r="P100" s="100">
        <f t="shared" si="34"/>
        <v>5</v>
      </c>
      <c r="Q100" s="150"/>
      <c r="R100" s="153"/>
      <c r="S100" s="41"/>
      <c r="U100" s="138">
        <v>26</v>
      </c>
      <c r="V100" s="37">
        <f t="shared" ref="V100:V104" si="35">B100</f>
        <v>0</v>
      </c>
      <c r="W100" s="136" t="e">
        <f t="shared" si="23"/>
        <v>#N/A</v>
      </c>
      <c r="X100" s="138" t="e">
        <f t="shared" si="24"/>
        <v>#N/A</v>
      </c>
      <c r="Y100" s="136" t="e">
        <f t="shared" si="25"/>
        <v>#N/A</v>
      </c>
      <c r="Z100" s="138" t="e">
        <f t="shared" si="26"/>
        <v>#N/A</v>
      </c>
      <c r="AA100" s="136" t="e">
        <f t="shared" si="27"/>
        <v>#N/A</v>
      </c>
      <c r="AB100" s="127" t="e">
        <f t="shared" si="28"/>
        <v>#N/A</v>
      </c>
    </row>
    <row r="101" spans="1:28">
      <c r="A101" s="3">
        <v>27</v>
      </c>
      <c r="B101" s="119"/>
      <c r="C101" s="136"/>
      <c r="D101" s="146"/>
      <c r="E101" s="145"/>
      <c r="F101" s="34"/>
      <c r="G101" s="3">
        <v>27</v>
      </c>
      <c r="H101" s="81"/>
      <c r="I101" s="100">
        <f t="shared" si="33"/>
        <v>4</v>
      </c>
      <c r="J101" s="150"/>
      <c r="K101" s="153"/>
      <c r="L101" s="41"/>
      <c r="M101" s="34"/>
      <c r="N101" s="3">
        <v>27</v>
      </c>
      <c r="O101" s="128"/>
      <c r="P101" s="100">
        <f t="shared" si="34"/>
        <v>4</v>
      </c>
      <c r="Q101" s="150"/>
      <c r="R101" s="153"/>
      <c r="S101" s="41"/>
      <c r="U101" s="138">
        <v>27</v>
      </c>
      <c r="V101" s="37">
        <f t="shared" si="35"/>
        <v>0</v>
      </c>
      <c r="W101" s="136" t="e">
        <f t="shared" si="23"/>
        <v>#N/A</v>
      </c>
      <c r="X101" s="138" t="e">
        <f t="shared" si="24"/>
        <v>#N/A</v>
      </c>
      <c r="Y101" s="136" t="e">
        <f t="shared" si="25"/>
        <v>#N/A</v>
      </c>
      <c r="Z101" s="138" t="e">
        <f t="shared" si="26"/>
        <v>#N/A</v>
      </c>
      <c r="AA101" s="136" t="e">
        <f t="shared" si="27"/>
        <v>#N/A</v>
      </c>
      <c r="AB101" s="127" t="e">
        <f t="shared" si="28"/>
        <v>#N/A</v>
      </c>
    </row>
    <row r="102" spans="1:28">
      <c r="A102" s="3">
        <v>28</v>
      </c>
      <c r="B102" s="119"/>
      <c r="C102" s="136"/>
      <c r="D102" s="146"/>
      <c r="E102" s="145"/>
      <c r="F102" s="34"/>
      <c r="G102" s="3">
        <v>28</v>
      </c>
      <c r="H102" s="81"/>
      <c r="I102" s="100">
        <f t="shared" si="33"/>
        <v>3</v>
      </c>
      <c r="J102" s="150"/>
      <c r="K102" s="153"/>
      <c r="L102" s="41"/>
      <c r="M102" s="34"/>
      <c r="N102" s="3">
        <v>28</v>
      </c>
      <c r="O102" s="128"/>
      <c r="P102" s="100">
        <f t="shared" si="34"/>
        <v>3</v>
      </c>
      <c r="Q102" s="150"/>
      <c r="R102" s="153"/>
      <c r="S102" s="41"/>
      <c r="U102" s="138">
        <v>28</v>
      </c>
      <c r="V102" s="37">
        <f t="shared" si="35"/>
        <v>0</v>
      </c>
      <c r="W102" s="136" t="e">
        <f t="shared" si="23"/>
        <v>#N/A</v>
      </c>
      <c r="X102" s="138" t="e">
        <f t="shared" si="24"/>
        <v>#N/A</v>
      </c>
      <c r="Y102" s="136" t="e">
        <f t="shared" si="25"/>
        <v>#N/A</v>
      </c>
      <c r="Z102" s="138" t="e">
        <f t="shared" si="26"/>
        <v>#N/A</v>
      </c>
      <c r="AA102" s="136" t="e">
        <f t="shared" si="27"/>
        <v>#N/A</v>
      </c>
      <c r="AB102" s="127" t="e">
        <f t="shared" si="28"/>
        <v>#N/A</v>
      </c>
    </row>
    <row r="103" spans="1:28">
      <c r="A103" s="3">
        <v>29</v>
      </c>
      <c r="B103" s="119"/>
      <c r="C103" s="136"/>
      <c r="D103" s="146"/>
      <c r="E103" s="145"/>
      <c r="F103" s="34"/>
      <c r="G103" s="3">
        <v>29</v>
      </c>
      <c r="H103" s="128"/>
      <c r="I103" s="100">
        <f t="shared" si="33"/>
        <v>2</v>
      </c>
      <c r="J103" s="150"/>
      <c r="K103" s="153"/>
      <c r="L103" s="41"/>
      <c r="M103" s="34"/>
      <c r="N103" s="3">
        <v>29</v>
      </c>
      <c r="O103" s="128"/>
      <c r="P103" s="100">
        <f t="shared" si="34"/>
        <v>2</v>
      </c>
      <c r="Q103" s="150"/>
      <c r="R103" s="153"/>
      <c r="S103" s="41"/>
      <c r="U103" s="138">
        <v>29</v>
      </c>
      <c r="V103" s="37">
        <f t="shared" si="35"/>
        <v>0</v>
      </c>
      <c r="W103" s="136" t="e">
        <f t="shared" si="23"/>
        <v>#N/A</v>
      </c>
      <c r="X103" s="138" t="e">
        <f t="shared" si="24"/>
        <v>#N/A</v>
      </c>
      <c r="Y103" s="136" t="e">
        <f t="shared" si="25"/>
        <v>#N/A</v>
      </c>
      <c r="Z103" s="138" t="e">
        <f t="shared" si="26"/>
        <v>#N/A</v>
      </c>
      <c r="AA103" s="136" t="e">
        <f t="shared" si="27"/>
        <v>#N/A</v>
      </c>
      <c r="AB103" s="127" t="e">
        <f t="shared" si="28"/>
        <v>#N/A</v>
      </c>
    </row>
    <row r="104" spans="1:28" ht="14" thickBot="1">
      <c r="A104" s="4">
        <v>30</v>
      </c>
      <c r="B104" s="123"/>
      <c r="C104" s="124"/>
      <c r="D104" s="124"/>
      <c r="E104" s="148"/>
      <c r="F104" s="36"/>
      <c r="G104" s="4">
        <v>30</v>
      </c>
      <c r="H104" s="129"/>
      <c r="I104" s="130">
        <f t="shared" si="33"/>
        <v>1</v>
      </c>
      <c r="J104" s="154"/>
      <c r="K104" s="46"/>
      <c r="L104" s="42"/>
      <c r="M104" s="36"/>
      <c r="N104" s="4">
        <v>30</v>
      </c>
      <c r="O104" s="129"/>
      <c r="P104" s="130">
        <f t="shared" si="34"/>
        <v>1</v>
      </c>
      <c r="Q104" s="154"/>
      <c r="R104" s="46"/>
      <c r="S104" s="42"/>
      <c r="U104" s="138">
        <v>30</v>
      </c>
      <c r="V104" s="37">
        <f t="shared" si="35"/>
        <v>0</v>
      </c>
      <c r="W104" s="136" t="e">
        <f t="shared" si="23"/>
        <v>#N/A</v>
      </c>
      <c r="X104" s="138" t="e">
        <f t="shared" si="24"/>
        <v>#N/A</v>
      </c>
      <c r="Y104" s="136" t="e">
        <f t="shared" si="25"/>
        <v>#N/A</v>
      </c>
      <c r="Z104" s="138" t="e">
        <f t="shared" si="26"/>
        <v>#N/A</v>
      </c>
      <c r="AA104" s="136" t="e">
        <f t="shared" si="27"/>
        <v>#N/A</v>
      </c>
      <c r="AB104" s="127" t="e">
        <f t="shared" si="28"/>
        <v>#N/A</v>
      </c>
    </row>
    <row r="105" spans="1:28">
      <c r="A105" s="259" t="s">
        <v>96</v>
      </c>
      <c r="B105" s="259"/>
      <c r="C105" s="259"/>
      <c r="D105" s="259"/>
      <c r="E105" s="259"/>
      <c r="F105" s="259"/>
      <c r="G105" s="259" t="s">
        <v>96</v>
      </c>
      <c r="H105" s="259"/>
      <c r="I105" s="259"/>
      <c r="J105" s="259"/>
      <c r="K105" s="259"/>
      <c r="L105" s="259"/>
      <c r="N105" s="259" t="s">
        <v>96</v>
      </c>
      <c r="O105" s="259"/>
      <c r="P105" s="259"/>
      <c r="Q105" s="259"/>
      <c r="R105" s="259"/>
      <c r="S105" s="259"/>
    </row>
    <row r="106" spans="1:28" ht="14" thickBot="1">
      <c r="A106" s="260"/>
      <c r="B106" s="260"/>
      <c r="C106" s="260"/>
      <c r="D106" s="260"/>
      <c r="E106" s="260"/>
      <c r="F106" s="260"/>
      <c r="G106" s="260"/>
      <c r="H106" s="260"/>
      <c r="I106" s="260"/>
      <c r="J106" s="260"/>
      <c r="K106" s="260"/>
      <c r="L106" s="260"/>
      <c r="M106" s="260"/>
      <c r="N106" s="260"/>
      <c r="O106" s="260"/>
      <c r="P106" s="260"/>
      <c r="Q106" s="260"/>
      <c r="R106" s="260"/>
      <c r="S106" s="260"/>
    </row>
  </sheetData>
  <sortState ref="V5:AB18">
    <sortCondition descending="1" ref="AB4"/>
  </sortState>
  <mergeCells count="25">
    <mergeCell ref="A106:S106"/>
    <mergeCell ref="A71:S71"/>
    <mergeCell ref="A72:S72"/>
    <mergeCell ref="A73:E73"/>
    <mergeCell ref="G73:L73"/>
    <mergeCell ref="N73:S73"/>
    <mergeCell ref="A105:F105"/>
    <mergeCell ref="G105:L105"/>
    <mergeCell ref="N105:S105"/>
    <mergeCell ref="A70:F70"/>
    <mergeCell ref="G70:L70"/>
    <mergeCell ref="N70:S70"/>
    <mergeCell ref="A1:S1"/>
    <mergeCell ref="A2:S2"/>
    <mergeCell ref="A3:E3"/>
    <mergeCell ref="G3:L3"/>
    <mergeCell ref="N3:S3"/>
    <mergeCell ref="A35:F35"/>
    <mergeCell ref="G35:L35"/>
    <mergeCell ref="N35:S35"/>
    <mergeCell ref="A36:S36"/>
    <mergeCell ref="A37:S37"/>
    <mergeCell ref="A38:E38"/>
    <mergeCell ref="G38:L38"/>
    <mergeCell ref="N38:S38"/>
  </mergeCells>
  <pageMargins left="0.17" right="0.17" top="0.55000000000000004" bottom="1" header="0.5" footer="0.5"/>
  <pageSetup paperSize="9" scale="95" orientation="landscape" r:id="rId1"/>
  <headerFooter alignWithMargins="0">
    <oddFooter>&amp;L&amp;1#&amp;"Calibri"&amp;6&amp;K737373BUSINESS DOCUMENT  This document is intended for business use and should be distributed to intended recipients only.</oddFooter>
  </headerFooter>
  <ignoredErrors>
    <ignoredError sqref="E5 L6 S5" numberStoredAsText="1"/>
    <ignoredError sqref="W19:AB39 W49:AB74 W78 W76 W80:AB104 W79 Y79 Y76 Y78 AA76:AB76 AA78:AB78 AB77 AA79:AB79 AB75" evalError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B00-000000000000}">
          <x14:formula1>
            <xm:f>'Drivers List'!#REF!</xm:f>
          </x14:formula1>
          <xm:sqref>O5:O34 O75:O104 O40:O69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>
    <tabColor rgb="FFFFFF00"/>
  </sheetPr>
  <dimension ref="A1:S37"/>
  <sheetViews>
    <sheetView zoomScaleNormal="100" workbookViewId="0">
      <selection activeCell="O23" sqref="O23"/>
    </sheetView>
  </sheetViews>
  <sheetFormatPr baseColWidth="10" defaultColWidth="8.83203125" defaultRowHeight="13"/>
  <cols>
    <col min="1" max="1" width="4.6640625" style="20" customWidth="1"/>
    <col min="2" max="2" width="25.6640625" style="20" customWidth="1"/>
    <col min="3" max="3" width="10.33203125" style="162" customWidth="1"/>
    <col min="4" max="4" width="8.6640625" style="25" hidden="1" customWidth="1"/>
    <col min="5" max="5" width="10" style="25" customWidth="1"/>
    <col min="6" max="6" width="3.6640625" style="20" customWidth="1"/>
    <col min="7" max="7" width="4.6640625" style="20" customWidth="1"/>
    <col min="8" max="8" width="25.6640625" style="20" customWidth="1"/>
    <col min="9" max="9" width="6.1640625" style="25" bestFit="1" customWidth="1"/>
    <col min="10" max="10" width="8.6640625" style="25" customWidth="1"/>
    <col min="11" max="11" width="8.6640625" style="25" hidden="1" customWidth="1"/>
    <col min="12" max="12" width="8.6640625" style="25" customWidth="1"/>
    <col min="13" max="13" width="3.6640625" style="20" customWidth="1"/>
    <col min="14" max="14" width="4.6640625" style="20" customWidth="1"/>
    <col min="15" max="15" width="25.6640625" style="20" customWidth="1"/>
    <col min="16" max="16" width="6.1640625" style="25" bestFit="1" customWidth="1"/>
    <col min="17" max="17" width="8.6640625" style="25" customWidth="1"/>
    <col min="18" max="18" width="8.6640625" style="25" hidden="1" customWidth="1"/>
    <col min="19" max="19" width="8.6640625" style="25" customWidth="1"/>
    <col min="20" max="16384" width="8.83203125" style="20"/>
  </cols>
  <sheetData>
    <row r="1" spans="1:19" ht="21.75" customHeight="1" thickBot="1">
      <c r="A1" s="248" t="s">
        <v>104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</row>
    <row r="2" spans="1:19" ht="25" customHeight="1" thickBot="1">
      <c r="A2" s="249" t="s">
        <v>373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1"/>
    </row>
    <row r="3" spans="1:19" ht="14" thickBot="1">
      <c r="A3" s="252" t="s">
        <v>99</v>
      </c>
      <c r="B3" s="253"/>
      <c r="C3" s="254"/>
      <c r="D3" s="254"/>
      <c r="E3" s="255"/>
      <c r="F3" s="34"/>
      <c r="G3" s="256" t="s">
        <v>11</v>
      </c>
      <c r="H3" s="257"/>
      <c r="I3" s="257"/>
      <c r="J3" s="257"/>
      <c r="K3" s="257"/>
      <c r="L3" s="258"/>
      <c r="M3" s="34"/>
      <c r="N3" s="256" t="s">
        <v>12</v>
      </c>
      <c r="O3" s="257"/>
      <c r="P3" s="257"/>
      <c r="Q3" s="257"/>
      <c r="R3" s="257"/>
      <c r="S3" s="258"/>
    </row>
    <row r="4" spans="1:19" ht="28">
      <c r="A4" s="5" t="s">
        <v>46</v>
      </c>
      <c r="B4" s="33" t="s">
        <v>45</v>
      </c>
      <c r="C4" s="160" t="s">
        <v>47</v>
      </c>
      <c r="D4" s="47" t="s">
        <v>4</v>
      </c>
      <c r="E4" s="10" t="s">
        <v>77</v>
      </c>
      <c r="F4" s="34"/>
      <c r="G4" s="9" t="s">
        <v>46</v>
      </c>
      <c r="H4" s="77" t="s">
        <v>45</v>
      </c>
      <c r="I4" s="78" t="s">
        <v>14</v>
      </c>
      <c r="J4" s="78" t="s">
        <v>47</v>
      </c>
      <c r="K4" s="47" t="s">
        <v>4</v>
      </c>
      <c r="L4" s="10" t="s">
        <v>77</v>
      </c>
      <c r="M4" s="34"/>
      <c r="N4" s="9" t="s">
        <v>46</v>
      </c>
      <c r="O4" s="77" t="s">
        <v>45</v>
      </c>
      <c r="P4" s="78" t="s">
        <v>14</v>
      </c>
      <c r="Q4" s="78" t="s">
        <v>47</v>
      </c>
      <c r="R4" s="47" t="s">
        <v>4</v>
      </c>
      <c r="S4" s="10" t="s">
        <v>77</v>
      </c>
    </row>
    <row r="5" spans="1:19">
      <c r="A5" s="7">
        <v>1</v>
      </c>
      <c r="B5" s="158" t="s">
        <v>111</v>
      </c>
      <c r="C5" s="136">
        <v>6.0451388888888892E-4</v>
      </c>
      <c r="D5" s="49"/>
      <c r="E5" s="38" t="s">
        <v>119</v>
      </c>
      <c r="F5" s="34"/>
      <c r="G5" s="3">
        <v>1</v>
      </c>
      <c r="H5" s="158" t="s">
        <v>106</v>
      </c>
      <c r="I5" s="127">
        <v>75</v>
      </c>
      <c r="J5" s="39" t="s">
        <v>385</v>
      </c>
      <c r="K5" s="45"/>
      <c r="L5" s="41">
        <v>3</v>
      </c>
      <c r="M5" s="34"/>
      <c r="N5" s="3">
        <v>1</v>
      </c>
      <c r="O5" s="158" t="s">
        <v>334</v>
      </c>
      <c r="P5" s="127">
        <v>75</v>
      </c>
      <c r="Q5" s="39" t="s">
        <v>388</v>
      </c>
      <c r="R5" s="45"/>
      <c r="S5" s="41"/>
    </row>
    <row r="6" spans="1:19">
      <c r="A6" s="7">
        <v>2</v>
      </c>
      <c r="B6" s="158" t="s">
        <v>107</v>
      </c>
      <c r="C6" s="136">
        <v>6.0626157407407406E-4</v>
      </c>
      <c r="D6" s="49"/>
      <c r="E6" s="38"/>
      <c r="F6" s="34"/>
      <c r="G6" s="3">
        <v>2</v>
      </c>
      <c r="H6" s="158" t="s">
        <v>109</v>
      </c>
      <c r="I6" s="100">
        <v>67</v>
      </c>
      <c r="J6" s="39" t="s">
        <v>386</v>
      </c>
      <c r="K6" s="45"/>
      <c r="L6" s="40"/>
      <c r="M6" s="34"/>
      <c r="N6" s="3">
        <v>2</v>
      </c>
      <c r="O6" s="158" t="s">
        <v>109</v>
      </c>
      <c r="P6" s="100">
        <v>67</v>
      </c>
      <c r="Q6" s="39" t="s">
        <v>389</v>
      </c>
      <c r="R6" s="45" t="s">
        <v>216</v>
      </c>
      <c r="S6" s="40"/>
    </row>
    <row r="7" spans="1:19">
      <c r="A7" s="7">
        <v>3</v>
      </c>
      <c r="B7" s="158" t="s">
        <v>210</v>
      </c>
      <c r="C7" s="136">
        <v>6.0688657407407403E-4</v>
      </c>
      <c r="D7" s="49"/>
      <c r="E7" s="38"/>
      <c r="F7" s="34"/>
      <c r="G7" s="3">
        <v>3</v>
      </c>
      <c r="H7" s="158" t="s">
        <v>110</v>
      </c>
      <c r="I7" s="100">
        <v>60</v>
      </c>
      <c r="J7" s="39" t="s">
        <v>387</v>
      </c>
      <c r="K7" s="45"/>
      <c r="L7" s="40"/>
      <c r="M7" s="34"/>
      <c r="N7" s="3">
        <v>3</v>
      </c>
      <c r="O7" s="158" t="s">
        <v>106</v>
      </c>
      <c r="P7" s="100">
        <v>60</v>
      </c>
      <c r="Q7" s="39" t="s">
        <v>390</v>
      </c>
      <c r="R7" s="45"/>
      <c r="S7" s="40" t="s">
        <v>119</v>
      </c>
    </row>
    <row r="8" spans="1:19">
      <c r="A8" s="7">
        <v>4</v>
      </c>
      <c r="B8" s="158" t="s">
        <v>106</v>
      </c>
      <c r="C8" s="136">
        <v>6.0748842592592593E-4</v>
      </c>
      <c r="D8" s="49"/>
      <c r="E8" s="38"/>
      <c r="F8" s="34"/>
      <c r="G8" s="3">
        <v>4</v>
      </c>
      <c r="H8" s="158" t="s">
        <v>108</v>
      </c>
      <c r="I8" s="100">
        <v>54</v>
      </c>
      <c r="J8" s="39"/>
      <c r="K8" s="45"/>
      <c r="L8" s="40"/>
      <c r="M8" s="34"/>
      <c r="N8" s="3">
        <v>4</v>
      </c>
      <c r="O8" s="158" t="s">
        <v>108</v>
      </c>
      <c r="P8" s="100">
        <v>54</v>
      </c>
      <c r="Q8" s="39"/>
      <c r="R8" s="45"/>
      <c r="S8" s="40"/>
    </row>
    <row r="9" spans="1:19">
      <c r="A9" s="7">
        <v>5</v>
      </c>
      <c r="B9" s="158" t="s">
        <v>108</v>
      </c>
      <c r="C9" s="136"/>
      <c r="D9" s="49"/>
      <c r="E9" s="38"/>
      <c r="F9" s="34"/>
      <c r="G9" s="3">
        <v>5</v>
      </c>
      <c r="H9" s="158" t="s">
        <v>335</v>
      </c>
      <c r="I9" s="100">
        <v>49</v>
      </c>
      <c r="J9" s="39"/>
      <c r="K9" s="45"/>
      <c r="L9" s="40"/>
      <c r="M9" s="34"/>
      <c r="N9" s="3">
        <v>5</v>
      </c>
      <c r="O9" s="158" t="s">
        <v>107</v>
      </c>
      <c r="P9" s="100">
        <v>49</v>
      </c>
      <c r="Q9" s="39"/>
      <c r="R9" s="45"/>
      <c r="S9" s="40"/>
    </row>
    <row r="10" spans="1:19">
      <c r="A10" s="7">
        <v>6</v>
      </c>
      <c r="B10" s="158" t="s">
        <v>212</v>
      </c>
      <c r="C10" s="161"/>
      <c r="D10" s="49"/>
      <c r="E10" s="38"/>
      <c r="F10" s="34"/>
      <c r="G10" s="3">
        <v>6</v>
      </c>
      <c r="H10" s="158" t="s">
        <v>212</v>
      </c>
      <c r="I10" s="100">
        <v>45</v>
      </c>
      <c r="J10" s="39"/>
      <c r="K10" s="45"/>
      <c r="L10" s="40"/>
      <c r="M10" s="34"/>
      <c r="N10" s="3">
        <v>6</v>
      </c>
      <c r="O10" s="158" t="s">
        <v>212</v>
      </c>
      <c r="P10" s="100">
        <v>45</v>
      </c>
      <c r="Q10" s="39"/>
      <c r="R10" s="45"/>
      <c r="S10" s="40"/>
    </row>
    <row r="11" spans="1:19">
      <c r="A11" s="7">
        <v>7</v>
      </c>
      <c r="B11" s="158" t="s">
        <v>334</v>
      </c>
      <c r="C11" s="136"/>
      <c r="D11" s="49"/>
      <c r="E11" s="38"/>
      <c r="F11" s="34"/>
      <c r="G11" s="3">
        <v>7</v>
      </c>
      <c r="H11" s="158" t="s">
        <v>107</v>
      </c>
      <c r="I11" s="100">
        <v>42</v>
      </c>
      <c r="J11" s="39"/>
      <c r="K11" s="45" t="s">
        <v>216</v>
      </c>
      <c r="L11" s="40"/>
      <c r="M11" s="34"/>
      <c r="N11" s="3">
        <v>7</v>
      </c>
      <c r="O11" s="158" t="s">
        <v>210</v>
      </c>
      <c r="P11" s="100">
        <v>42</v>
      </c>
      <c r="Q11" s="39"/>
      <c r="R11" s="45"/>
      <c r="S11" s="40"/>
    </row>
    <row r="12" spans="1:19">
      <c r="A12" s="7">
        <v>8</v>
      </c>
      <c r="B12" s="158" t="s">
        <v>110</v>
      </c>
      <c r="C12" s="136"/>
      <c r="D12" s="49"/>
      <c r="E12" s="38"/>
      <c r="F12" s="34"/>
      <c r="G12" s="3">
        <v>8</v>
      </c>
      <c r="H12" s="158" t="s">
        <v>116</v>
      </c>
      <c r="I12" s="100">
        <v>39</v>
      </c>
      <c r="J12" s="39"/>
      <c r="K12" s="45"/>
      <c r="L12" s="40"/>
      <c r="M12" s="34"/>
      <c r="N12" s="3">
        <v>8</v>
      </c>
      <c r="O12" s="158" t="s">
        <v>116</v>
      </c>
      <c r="P12" s="100">
        <v>39</v>
      </c>
      <c r="Q12" s="39"/>
      <c r="R12" s="45"/>
      <c r="S12" s="40"/>
    </row>
    <row r="13" spans="1:19">
      <c r="A13" s="7">
        <v>9</v>
      </c>
      <c r="B13" s="158" t="s">
        <v>116</v>
      </c>
      <c r="C13" s="136"/>
      <c r="D13" s="49"/>
      <c r="E13" s="38"/>
      <c r="F13" s="34"/>
      <c r="G13" s="3">
        <v>9</v>
      </c>
      <c r="H13" s="158" t="s">
        <v>210</v>
      </c>
      <c r="I13" s="100">
        <v>36</v>
      </c>
      <c r="J13" s="39"/>
      <c r="K13" s="45"/>
      <c r="L13" s="40"/>
      <c r="M13" s="34"/>
      <c r="N13" s="3">
        <v>9</v>
      </c>
      <c r="O13" s="158" t="s">
        <v>335</v>
      </c>
      <c r="P13" s="100">
        <v>36</v>
      </c>
      <c r="Q13" s="39"/>
      <c r="R13" s="45"/>
      <c r="S13" s="40"/>
    </row>
    <row r="14" spans="1:19">
      <c r="A14" s="7">
        <v>10</v>
      </c>
      <c r="B14" s="158" t="s">
        <v>109</v>
      </c>
      <c r="C14" s="136"/>
      <c r="D14" s="49"/>
      <c r="E14" s="38"/>
      <c r="F14" s="34"/>
      <c r="G14" s="3">
        <v>10</v>
      </c>
      <c r="H14" s="158" t="s">
        <v>334</v>
      </c>
      <c r="I14" s="100">
        <v>33</v>
      </c>
      <c r="J14" s="39"/>
      <c r="K14" s="45"/>
      <c r="L14" s="40"/>
      <c r="M14" s="34"/>
      <c r="N14" s="3">
        <v>10</v>
      </c>
      <c r="O14" s="158" t="s">
        <v>110</v>
      </c>
      <c r="P14" s="100">
        <v>33</v>
      </c>
      <c r="Q14" s="39"/>
      <c r="R14" s="45"/>
      <c r="S14" s="40"/>
    </row>
    <row r="15" spans="1:19">
      <c r="A15" s="6">
        <v>11</v>
      </c>
      <c r="B15" s="158" t="s">
        <v>335</v>
      </c>
      <c r="C15" s="136"/>
      <c r="D15" s="49"/>
      <c r="E15" s="38"/>
      <c r="F15" s="34"/>
      <c r="G15" s="3">
        <v>11</v>
      </c>
      <c r="H15" s="158" t="s">
        <v>111</v>
      </c>
      <c r="I15" s="100">
        <v>30</v>
      </c>
      <c r="J15" s="39"/>
      <c r="K15" s="45"/>
      <c r="L15" s="40"/>
      <c r="M15" s="34"/>
      <c r="N15" s="3">
        <v>11</v>
      </c>
      <c r="O15" s="158" t="s">
        <v>111</v>
      </c>
      <c r="P15" s="100">
        <v>30</v>
      </c>
      <c r="Q15" s="39"/>
      <c r="R15" s="45"/>
      <c r="S15" s="40"/>
    </row>
    <row r="16" spans="1:19">
      <c r="A16" s="259" t="s">
        <v>96</v>
      </c>
      <c r="B16" s="259"/>
      <c r="C16" s="259"/>
      <c r="D16" s="259"/>
      <c r="E16" s="259"/>
      <c r="F16" s="259"/>
      <c r="G16" s="259" t="s">
        <v>96</v>
      </c>
      <c r="H16" s="259"/>
      <c r="I16" s="259"/>
      <c r="J16" s="259"/>
      <c r="K16" s="259"/>
      <c r="L16" s="259"/>
      <c r="N16" s="259" t="s">
        <v>96</v>
      </c>
      <c r="O16" s="259"/>
      <c r="P16" s="259"/>
      <c r="Q16" s="259"/>
      <c r="R16" s="259"/>
      <c r="S16" s="259"/>
    </row>
    <row r="17" spans="1:19" ht="14" thickBot="1">
      <c r="A17" s="260"/>
      <c r="B17" s="260"/>
      <c r="C17" s="260"/>
      <c r="D17" s="260"/>
      <c r="E17" s="260"/>
      <c r="F17" s="260"/>
      <c r="G17" s="260"/>
      <c r="H17" s="260"/>
      <c r="I17" s="260"/>
      <c r="J17" s="260"/>
      <c r="K17" s="260"/>
      <c r="L17" s="260"/>
      <c r="M17" s="260"/>
      <c r="N17" s="260"/>
      <c r="O17" s="260"/>
      <c r="P17" s="260"/>
      <c r="Q17" s="260"/>
      <c r="R17" s="260"/>
      <c r="S17" s="260"/>
    </row>
    <row r="18" spans="1:19" ht="17" thickBot="1">
      <c r="A18" s="249" t="s">
        <v>372</v>
      </c>
      <c r="B18" s="250"/>
      <c r="C18" s="250"/>
      <c r="D18" s="250"/>
      <c r="E18" s="250"/>
      <c r="F18" s="250"/>
      <c r="G18" s="250"/>
      <c r="H18" s="250"/>
      <c r="I18" s="250"/>
      <c r="J18" s="250"/>
      <c r="K18" s="250"/>
      <c r="L18" s="250"/>
      <c r="M18" s="250"/>
      <c r="N18" s="250"/>
      <c r="O18" s="250"/>
      <c r="P18" s="250"/>
      <c r="Q18" s="250"/>
      <c r="R18" s="250"/>
      <c r="S18" s="251"/>
    </row>
    <row r="19" spans="1:19" ht="14" thickBot="1">
      <c r="A19" s="252" t="s">
        <v>99</v>
      </c>
      <c r="B19" s="253"/>
      <c r="C19" s="254"/>
      <c r="D19" s="254"/>
      <c r="E19" s="255"/>
      <c r="F19" s="34"/>
      <c r="G19" s="256" t="s">
        <v>11</v>
      </c>
      <c r="H19" s="257"/>
      <c r="I19" s="257"/>
      <c r="J19" s="257"/>
      <c r="K19" s="257"/>
      <c r="L19" s="258"/>
      <c r="M19" s="34"/>
      <c r="N19" s="256" t="s">
        <v>12</v>
      </c>
      <c r="O19" s="257"/>
      <c r="P19" s="257"/>
      <c r="Q19" s="257"/>
      <c r="R19" s="257"/>
      <c r="S19" s="258"/>
    </row>
    <row r="20" spans="1:19" ht="28">
      <c r="A20" s="5" t="s">
        <v>46</v>
      </c>
      <c r="B20" s="33" t="s">
        <v>45</v>
      </c>
      <c r="C20" s="160" t="s">
        <v>47</v>
      </c>
      <c r="D20" s="47" t="s">
        <v>4</v>
      </c>
      <c r="E20" s="10" t="s">
        <v>77</v>
      </c>
      <c r="F20" s="34"/>
      <c r="G20" s="9" t="s">
        <v>46</v>
      </c>
      <c r="H20" s="77" t="s">
        <v>45</v>
      </c>
      <c r="I20" s="78" t="s">
        <v>14</v>
      </c>
      <c r="J20" s="78" t="s">
        <v>47</v>
      </c>
      <c r="K20" s="47" t="s">
        <v>4</v>
      </c>
      <c r="L20" s="10" t="s">
        <v>77</v>
      </c>
      <c r="M20" s="34"/>
      <c r="N20" s="9" t="s">
        <v>46</v>
      </c>
      <c r="O20" s="77" t="s">
        <v>45</v>
      </c>
      <c r="P20" s="78" t="s">
        <v>14</v>
      </c>
      <c r="Q20" s="78" t="s">
        <v>47</v>
      </c>
      <c r="R20" s="47" t="s">
        <v>4</v>
      </c>
      <c r="S20" s="10" t="s">
        <v>77</v>
      </c>
    </row>
    <row r="21" spans="1:19">
      <c r="A21" s="7">
        <v>1</v>
      </c>
      <c r="B21" s="158" t="s">
        <v>345</v>
      </c>
      <c r="C21" s="136">
        <v>6.111111111111111E-4</v>
      </c>
      <c r="D21" s="49"/>
      <c r="E21" s="38" t="s">
        <v>119</v>
      </c>
      <c r="F21" s="34"/>
      <c r="G21" s="3">
        <v>1</v>
      </c>
      <c r="H21" s="158" t="s">
        <v>151</v>
      </c>
      <c r="I21" s="127">
        <v>75</v>
      </c>
      <c r="J21" s="39" t="s">
        <v>379</v>
      </c>
      <c r="K21" s="45"/>
      <c r="L21" s="41"/>
      <c r="M21" s="34"/>
      <c r="N21" s="3">
        <v>1</v>
      </c>
      <c r="O21" s="158" t="s">
        <v>345</v>
      </c>
      <c r="P21" s="127">
        <v>75</v>
      </c>
      <c r="Q21" s="39" t="s">
        <v>391</v>
      </c>
      <c r="R21" s="45"/>
      <c r="S21" s="41"/>
    </row>
    <row r="22" spans="1:19">
      <c r="A22" s="7">
        <v>2</v>
      </c>
      <c r="B22" s="158" t="s">
        <v>152</v>
      </c>
      <c r="C22" s="136">
        <v>6.111111111111111E-4</v>
      </c>
      <c r="D22" s="49"/>
      <c r="E22" s="38"/>
      <c r="F22" s="34"/>
      <c r="G22" s="3">
        <v>2</v>
      </c>
      <c r="H22" s="159" t="s">
        <v>370</v>
      </c>
      <c r="I22" s="100">
        <v>67</v>
      </c>
      <c r="J22" s="39" t="s">
        <v>380</v>
      </c>
      <c r="K22" s="45"/>
      <c r="L22" s="40"/>
      <c r="M22" s="34"/>
      <c r="N22" s="3">
        <v>2</v>
      </c>
      <c r="O22" s="158" t="s">
        <v>151</v>
      </c>
      <c r="P22" s="100">
        <v>67</v>
      </c>
      <c r="Q22" s="39" t="s">
        <v>392</v>
      </c>
      <c r="R22" s="45"/>
      <c r="S22" s="40"/>
    </row>
    <row r="23" spans="1:19">
      <c r="A23" s="7">
        <v>3</v>
      </c>
      <c r="B23" s="158" t="s">
        <v>151</v>
      </c>
      <c r="C23" s="136"/>
      <c r="D23" s="49"/>
      <c r="E23" s="38"/>
      <c r="F23" s="34"/>
      <c r="G23" s="3">
        <v>3</v>
      </c>
      <c r="H23" s="158" t="s">
        <v>258</v>
      </c>
      <c r="I23" s="100">
        <v>60</v>
      </c>
      <c r="J23" s="39" t="s">
        <v>378</v>
      </c>
      <c r="K23" s="45"/>
      <c r="L23" s="40" t="s">
        <v>119</v>
      </c>
      <c r="M23" s="34"/>
      <c r="N23" s="3">
        <v>3</v>
      </c>
      <c r="O23" s="158" t="s">
        <v>154</v>
      </c>
      <c r="P23" s="100">
        <v>60</v>
      </c>
      <c r="Q23" s="39" t="s">
        <v>393</v>
      </c>
      <c r="R23" s="45"/>
      <c r="S23" s="40" t="s">
        <v>119</v>
      </c>
    </row>
    <row r="24" spans="1:19">
      <c r="A24" s="7">
        <v>4</v>
      </c>
      <c r="B24" s="159" t="s">
        <v>370</v>
      </c>
      <c r="C24" s="136"/>
      <c r="D24" s="49"/>
      <c r="E24" s="38"/>
      <c r="F24" s="34"/>
      <c r="G24" s="3">
        <v>4</v>
      </c>
      <c r="H24" s="158" t="s">
        <v>152</v>
      </c>
      <c r="I24" s="100">
        <v>54</v>
      </c>
      <c r="J24" s="39" t="s">
        <v>381</v>
      </c>
      <c r="K24" s="45"/>
      <c r="L24" s="40"/>
      <c r="M24" s="34"/>
      <c r="N24" s="3">
        <v>4</v>
      </c>
      <c r="O24" s="159" t="s">
        <v>370</v>
      </c>
      <c r="P24" s="100">
        <v>54</v>
      </c>
      <c r="Q24" s="39" t="s">
        <v>394</v>
      </c>
      <c r="R24" s="45"/>
      <c r="S24" s="40"/>
    </row>
    <row r="25" spans="1:19">
      <c r="A25" s="7">
        <v>5</v>
      </c>
      <c r="B25" s="158" t="s">
        <v>258</v>
      </c>
      <c r="C25" s="136"/>
      <c r="D25" s="49"/>
      <c r="E25" s="38"/>
      <c r="F25" s="34"/>
      <c r="G25" s="3">
        <v>5</v>
      </c>
      <c r="H25" s="158" t="s">
        <v>345</v>
      </c>
      <c r="I25" s="100">
        <v>49</v>
      </c>
      <c r="J25" s="39" t="s">
        <v>382</v>
      </c>
      <c r="K25" s="45"/>
      <c r="L25" s="40"/>
      <c r="M25" s="34"/>
      <c r="N25" s="3">
        <v>5</v>
      </c>
      <c r="O25" s="158" t="s">
        <v>258</v>
      </c>
      <c r="P25" s="100">
        <v>49</v>
      </c>
      <c r="Q25" s="39" t="s">
        <v>395</v>
      </c>
      <c r="R25" s="45"/>
      <c r="S25" s="40"/>
    </row>
    <row r="26" spans="1:19">
      <c r="A26" s="7">
        <v>6</v>
      </c>
      <c r="B26" s="158" t="s">
        <v>154</v>
      </c>
      <c r="C26" s="161"/>
      <c r="D26" s="49"/>
      <c r="E26" s="38"/>
      <c r="F26" s="34"/>
      <c r="G26" s="3">
        <v>6</v>
      </c>
      <c r="H26" s="158" t="s">
        <v>154</v>
      </c>
      <c r="I26" s="100">
        <v>45</v>
      </c>
      <c r="J26" s="39" t="s">
        <v>383</v>
      </c>
      <c r="K26" s="45"/>
      <c r="L26" s="40"/>
      <c r="M26" s="34"/>
      <c r="N26" s="3">
        <v>6</v>
      </c>
      <c r="O26" s="158" t="s">
        <v>152</v>
      </c>
      <c r="P26" s="100">
        <v>45</v>
      </c>
      <c r="Q26" s="39" t="s">
        <v>396</v>
      </c>
      <c r="R26" s="45"/>
      <c r="S26" s="40"/>
    </row>
    <row r="27" spans="1:19">
      <c r="A27" s="7">
        <v>7</v>
      </c>
      <c r="B27" s="158" t="s">
        <v>155</v>
      </c>
      <c r="C27" s="136"/>
      <c r="D27" s="49"/>
      <c r="E27" s="38"/>
      <c r="F27" s="34"/>
      <c r="G27" s="3">
        <v>7</v>
      </c>
      <c r="H27" s="158" t="s">
        <v>155</v>
      </c>
      <c r="I27" s="100">
        <v>42</v>
      </c>
      <c r="J27" s="39" t="s">
        <v>384</v>
      </c>
      <c r="K27" s="45"/>
      <c r="L27" s="40"/>
      <c r="M27" s="34"/>
      <c r="N27" s="3">
        <v>7</v>
      </c>
      <c r="O27" s="158" t="s">
        <v>155</v>
      </c>
      <c r="P27" s="100">
        <v>42</v>
      </c>
      <c r="Q27" s="39" t="s">
        <v>397</v>
      </c>
      <c r="R27" s="45"/>
      <c r="S27" s="40"/>
    </row>
    <row r="28" spans="1:19">
      <c r="A28" s="259" t="s">
        <v>96</v>
      </c>
      <c r="B28" s="259"/>
      <c r="C28" s="259"/>
      <c r="D28" s="259"/>
      <c r="E28" s="259"/>
      <c r="F28" s="259"/>
      <c r="G28" s="259" t="s">
        <v>96</v>
      </c>
      <c r="H28" s="259"/>
      <c r="I28" s="259"/>
      <c r="J28" s="259"/>
      <c r="K28" s="259"/>
      <c r="L28" s="259"/>
      <c r="N28" s="259" t="s">
        <v>96</v>
      </c>
      <c r="O28" s="259"/>
      <c r="P28" s="259"/>
      <c r="Q28" s="259"/>
      <c r="R28" s="259"/>
      <c r="S28" s="259"/>
    </row>
    <row r="29" spans="1:19" ht="14" thickBot="1"/>
    <row r="30" spans="1:19" ht="17" thickBot="1">
      <c r="A30" s="249" t="s">
        <v>371</v>
      </c>
      <c r="B30" s="250"/>
      <c r="C30" s="250"/>
      <c r="D30" s="250"/>
      <c r="E30" s="250"/>
      <c r="F30" s="250"/>
      <c r="G30" s="250"/>
      <c r="H30" s="250"/>
      <c r="I30" s="250"/>
      <c r="J30" s="250"/>
      <c r="K30" s="250"/>
      <c r="L30" s="250"/>
      <c r="M30" s="250"/>
      <c r="N30" s="250"/>
      <c r="O30" s="250"/>
      <c r="P30" s="250"/>
      <c r="Q30" s="250"/>
      <c r="R30" s="250"/>
      <c r="S30" s="251"/>
    </row>
    <row r="31" spans="1:19" ht="14" thickBot="1">
      <c r="A31" s="252" t="s">
        <v>99</v>
      </c>
      <c r="B31" s="253"/>
      <c r="C31" s="254"/>
      <c r="D31" s="254"/>
      <c r="E31" s="255"/>
      <c r="F31" s="34"/>
      <c r="G31" s="256" t="s">
        <v>11</v>
      </c>
      <c r="H31" s="257"/>
      <c r="I31" s="257"/>
      <c r="J31" s="257"/>
      <c r="K31" s="257"/>
      <c r="L31" s="258"/>
      <c r="M31" s="34"/>
      <c r="N31" s="256" t="s">
        <v>12</v>
      </c>
      <c r="O31" s="257"/>
      <c r="P31" s="257"/>
      <c r="Q31" s="257"/>
      <c r="R31" s="257"/>
      <c r="S31" s="258"/>
    </row>
    <row r="32" spans="1:19" ht="28">
      <c r="A32" s="5" t="s">
        <v>46</v>
      </c>
      <c r="B32" s="33" t="s">
        <v>45</v>
      </c>
      <c r="C32" s="160" t="s">
        <v>47</v>
      </c>
      <c r="D32" s="47" t="s">
        <v>4</v>
      </c>
      <c r="E32" s="10" t="s">
        <v>77</v>
      </c>
      <c r="F32" s="34"/>
      <c r="G32" s="9" t="s">
        <v>46</v>
      </c>
      <c r="H32" s="77" t="s">
        <v>45</v>
      </c>
      <c r="I32" s="78" t="s">
        <v>14</v>
      </c>
      <c r="J32" s="78" t="s">
        <v>47</v>
      </c>
      <c r="K32" s="47" t="s">
        <v>4</v>
      </c>
      <c r="L32" s="10" t="s">
        <v>77</v>
      </c>
      <c r="M32" s="34"/>
      <c r="N32" s="9" t="s">
        <v>46</v>
      </c>
      <c r="O32" s="77" t="s">
        <v>45</v>
      </c>
      <c r="P32" s="78" t="s">
        <v>14</v>
      </c>
      <c r="Q32" s="78" t="s">
        <v>47</v>
      </c>
      <c r="R32" s="47" t="s">
        <v>4</v>
      </c>
      <c r="S32" s="10" t="s">
        <v>77</v>
      </c>
    </row>
    <row r="33" spans="1:19">
      <c r="A33" s="7">
        <v>1</v>
      </c>
      <c r="B33" s="158" t="s">
        <v>178</v>
      </c>
      <c r="C33" s="136">
        <v>6.1607638888888888E-4</v>
      </c>
      <c r="D33" s="49"/>
      <c r="E33" s="38" t="s">
        <v>119</v>
      </c>
      <c r="F33" s="34"/>
      <c r="G33" s="3">
        <v>1</v>
      </c>
      <c r="H33" s="158" t="s">
        <v>179</v>
      </c>
      <c r="I33" s="127">
        <v>75</v>
      </c>
      <c r="J33" s="39" t="s">
        <v>374</v>
      </c>
      <c r="K33" s="45"/>
      <c r="L33" s="41">
        <v>3</v>
      </c>
      <c r="M33" s="34"/>
      <c r="N33" s="3">
        <v>1</v>
      </c>
      <c r="O33" s="158" t="s">
        <v>178</v>
      </c>
      <c r="P33" s="127">
        <v>75</v>
      </c>
      <c r="Q33" s="39" t="s">
        <v>398</v>
      </c>
      <c r="R33" s="45"/>
      <c r="S33" s="41">
        <v>3</v>
      </c>
    </row>
    <row r="34" spans="1:19">
      <c r="A34" s="7">
        <v>2</v>
      </c>
      <c r="B34" s="158" t="s">
        <v>174</v>
      </c>
      <c r="C34" s="136">
        <v>6.1900462962962961E-4</v>
      </c>
      <c r="D34" s="49"/>
      <c r="E34" s="38"/>
      <c r="F34" s="34"/>
      <c r="G34" s="3">
        <v>2</v>
      </c>
      <c r="H34" s="158" t="s">
        <v>181</v>
      </c>
      <c r="I34" s="100">
        <v>67</v>
      </c>
      <c r="J34" s="39" t="s">
        <v>375</v>
      </c>
      <c r="K34" s="45"/>
      <c r="L34" s="40"/>
      <c r="M34" s="34"/>
      <c r="N34" s="3">
        <v>2</v>
      </c>
      <c r="O34" s="158" t="s">
        <v>179</v>
      </c>
      <c r="P34" s="100">
        <v>67</v>
      </c>
      <c r="Q34" s="39" t="s">
        <v>399</v>
      </c>
      <c r="R34" s="45"/>
      <c r="S34" s="40"/>
    </row>
    <row r="35" spans="1:19">
      <c r="A35" s="7">
        <v>3</v>
      </c>
      <c r="B35" s="158" t="s">
        <v>179</v>
      </c>
      <c r="D35" s="49"/>
      <c r="E35" s="38"/>
      <c r="F35" s="34"/>
      <c r="G35" s="3">
        <v>3</v>
      </c>
      <c r="H35" s="158" t="s">
        <v>178</v>
      </c>
      <c r="I35" s="100">
        <v>60</v>
      </c>
      <c r="J35" s="39" t="s">
        <v>376</v>
      </c>
      <c r="K35" s="45"/>
      <c r="L35" s="40"/>
      <c r="M35" s="34"/>
      <c r="N35" s="3">
        <v>3</v>
      </c>
      <c r="O35" s="158" t="s">
        <v>174</v>
      </c>
      <c r="P35" s="100">
        <v>60</v>
      </c>
      <c r="Q35" s="39" t="s">
        <v>400</v>
      </c>
      <c r="R35" s="45"/>
      <c r="S35" s="40"/>
    </row>
    <row r="36" spans="1:19">
      <c r="A36" s="7">
        <v>4</v>
      </c>
      <c r="B36" s="158" t="s">
        <v>181</v>
      </c>
      <c r="C36" s="136"/>
      <c r="D36" s="49"/>
      <c r="E36" s="38"/>
      <c r="F36" s="34"/>
      <c r="G36" s="3">
        <v>4</v>
      </c>
      <c r="H36" s="158" t="s">
        <v>174</v>
      </c>
      <c r="I36" s="100">
        <v>54</v>
      </c>
      <c r="J36" s="39" t="s">
        <v>377</v>
      </c>
      <c r="K36" s="45"/>
      <c r="L36" s="40"/>
      <c r="M36" s="34"/>
      <c r="N36" s="3">
        <v>4</v>
      </c>
      <c r="O36" s="158" t="s">
        <v>181</v>
      </c>
      <c r="P36" s="100">
        <v>54</v>
      </c>
      <c r="Q36" s="39" t="s">
        <v>401</v>
      </c>
      <c r="R36" s="45"/>
      <c r="S36" s="40"/>
    </row>
    <row r="37" spans="1:19">
      <c r="A37" s="259" t="s">
        <v>96</v>
      </c>
      <c r="B37" s="259"/>
      <c r="C37" s="259"/>
      <c r="D37" s="259"/>
      <c r="E37" s="259"/>
      <c r="F37" s="259"/>
      <c r="G37" s="259" t="s">
        <v>96</v>
      </c>
      <c r="H37" s="259"/>
      <c r="I37" s="259"/>
      <c r="J37" s="259"/>
      <c r="K37" s="259"/>
      <c r="L37" s="259"/>
      <c r="N37" s="259" t="s">
        <v>96</v>
      </c>
      <c r="O37" s="259"/>
      <c r="P37" s="259"/>
      <c r="Q37" s="259"/>
      <c r="R37" s="259"/>
      <c r="S37" s="259"/>
    </row>
  </sheetData>
  <mergeCells count="23">
    <mergeCell ref="A30:S30"/>
    <mergeCell ref="A31:E31"/>
    <mergeCell ref="G31:L31"/>
    <mergeCell ref="N31:S31"/>
    <mergeCell ref="A37:F37"/>
    <mergeCell ref="G37:L37"/>
    <mergeCell ref="N37:S37"/>
    <mergeCell ref="A18:S18"/>
    <mergeCell ref="A19:E19"/>
    <mergeCell ref="G19:L19"/>
    <mergeCell ref="N19:S19"/>
    <mergeCell ref="A28:F28"/>
    <mergeCell ref="G28:L28"/>
    <mergeCell ref="N28:S28"/>
    <mergeCell ref="A17:S17"/>
    <mergeCell ref="A1:S1"/>
    <mergeCell ref="A2:S2"/>
    <mergeCell ref="A3:E3"/>
    <mergeCell ref="G3:L3"/>
    <mergeCell ref="N3:S3"/>
    <mergeCell ref="A16:F16"/>
    <mergeCell ref="G16:L16"/>
    <mergeCell ref="N16:S16"/>
  </mergeCells>
  <pageMargins left="0.17" right="0.17" top="0.55000000000000004" bottom="1" header="0.5" footer="0.5"/>
  <pageSetup paperSize="9" scale="95" orientation="landscape" r:id="rId1"/>
  <headerFooter alignWithMargins="0">
    <oddFooter>&amp;L&amp;1#&amp;"Calibri"&amp;6&amp;K737373BUSINESS DOCUMENT  This document is intended for business use and should be distributed to intended recipients only.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>
    <tabColor rgb="FFFFFF00"/>
  </sheetPr>
  <dimension ref="A1:AB39"/>
  <sheetViews>
    <sheetView zoomScaleNormal="100" workbookViewId="0">
      <selection activeCell="AA17" sqref="AA17"/>
    </sheetView>
  </sheetViews>
  <sheetFormatPr baseColWidth="10" defaultColWidth="8.83203125" defaultRowHeight="13"/>
  <cols>
    <col min="1" max="1" width="4.6640625" style="20" customWidth="1"/>
    <col min="2" max="2" width="25.6640625" style="20" customWidth="1"/>
    <col min="3" max="3" width="10.33203125" style="20" customWidth="1"/>
    <col min="4" max="4" width="8.6640625" style="25" customWidth="1"/>
    <col min="5" max="5" width="10" style="25" customWidth="1"/>
    <col min="6" max="6" width="3.6640625" style="20" customWidth="1"/>
    <col min="7" max="7" width="4.6640625" style="20" customWidth="1"/>
    <col min="8" max="8" width="25.6640625" style="20" customWidth="1"/>
    <col min="9" max="9" width="6.1640625" style="25" bestFit="1" customWidth="1"/>
    <col min="10" max="12" width="8.6640625" style="25" customWidth="1"/>
    <col min="13" max="13" width="3.6640625" style="20" customWidth="1"/>
    <col min="14" max="14" width="4.6640625" style="20" customWidth="1"/>
    <col min="15" max="15" width="25.6640625" style="20" customWidth="1"/>
    <col min="16" max="16" width="6.1640625" style="25" bestFit="1" customWidth="1"/>
    <col min="17" max="19" width="8.6640625" style="25" customWidth="1"/>
    <col min="20" max="20" width="8.83203125" style="20"/>
    <col min="21" max="21" width="9" style="20" bestFit="1" customWidth="1"/>
    <col min="22" max="22" width="21" style="20" bestFit="1" customWidth="1"/>
    <col min="23" max="23" width="9.83203125" style="20" bestFit="1" customWidth="1"/>
    <col min="24" max="27" width="9" style="20" bestFit="1" customWidth="1"/>
    <col min="28" max="16384" width="8.83203125" style="20"/>
  </cols>
  <sheetData>
    <row r="1" spans="1:28" ht="21.75" customHeight="1" thickBot="1">
      <c r="A1" s="248" t="s">
        <v>479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</row>
    <row r="2" spans="1:28" ht="25" customHeight="1" thickBot="1">
      <c r="A2" s="249" t="s">
        <v>373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1"/>
    </row>
    <row r="3" spans="1:28" ht="14" thickBot="1">
      <c r="A3" s="252" t="s">
        <v>99</v>
      </c>
      <c r="B3" s="253"/>
      <c r="C3" s="254"/>
      <c r="D3" s="254"/>
      <c r="E3" s="255"/>
      <c r="F3" s="34"/>
      <c r="G3" s="256" t="s">
        <v>11</v>
      </c>
      <c r="H3" s="257"/>
      <c r="I3" s="257"/>
      <c r="J3" s="257"/>
      <c r="K3" s="257"/>
      <c r="L3" s="258"/>
      <c r="M3" s="34"/>
      <c r="N3" s="256" t="s">
        <v>12</v>
      </c>
      <c r="O3" s="257"/>
      <c r="P3" s="257"/>
      <c r="Q3" s="257"/>
      <c r="R3" s="257"/>
      <c r="S3" s="258"/>
    </row>
    <row r="4" spans="1:28" ht="28">
      <c r="A4" s="5" t="s">
        <v>46</v>
      </c>
      <c r="B4" s="33" t="s">
        <v>45</v>
      </c>
      <c r="C4" s="78" t="s">
        <v>47</v>
      </c>
      <c r="D4" s="47" t="s">
        <v>4</v>
      </c>
      <c r="E4" s="10" t="s">
        <v>77</v>
      </c>
      <c r="F4" s="34"/>
      <c r="G4" s="9" t="s">
        <v>46</v>
      </c>
      <c r="H4" s="77" t="s">
        <v>45</v>
      </c>
      <c r="I4" s="78" t="s">
        <v>14</v>
      </c>
      <c r="J4" s="78" t="s">
        <v>47</v>
      </c>
      <c r="K4" s="47" t="s">
        <v>4</v>
      </c>
      <c r="L4" s="10" t="s">
        <v>77</v>
      </c>
      <c r="M4" s="34"/>
      <c r="N4" s="9" t="s">
        <v>46</v>
      </c>
      <c r="O4" s="77" t="s">
        <v>45</v>
      </c>
      <c r="P4" s="78" t="s">
        <v>14</v>
      </c>
      <c r="Q4" s="78" t="s">
        <v>47</v>
      </c>
      <c r="R4" s="47" t="s">
        <v>4</v>
      </c>
      <c r="S4" s="10" t="s">
        <v>77</v>
      </c>
      <c r="U4" s="78" t="s">
        <v>46</v>
      </c>
      <c r="V4" s="77" t="s">
        <v>45</v>
      </c>
      <c r="W4" s="78" t="s">
        <v>280</v>
      </c>
      <c r="X4" s="78" t="s">
        <v>11</v>
      </c>
      <c r="Y4" s="78" t="s">
        <v>279</v>
      </c>
      <c r="Z4" s="78" t="s">
        <v>12</v>
      </c>
      <c r="AA4" s="78" t="s">
        <v>279</v>
      </c>
      <c r="AB4" s="78" t="s">
        <v>14</v>
      </c>
    </row>
    <row r="5" spans="1:28">
      <c r="A5" s="7">
        <v>1</v>
      </c>
      <c r="B5" s="37" t="s">
        <v>105</v>
      </c>
      <c r="C5" s="164">
        <v>8.6052083333333336E-4</v>
      </c>
      <c r="D5" s="49"/>
      <c r="E5" s="38" t="s">
        <v>119</v>
      </c>
      <c r="F5" s="34"/>
      <c r="G5" s="3">
        <v>1</v>
      </c>
      <c r="H5" s="2" t="s">
        <v>111</v>
      </c>
      <c r="I5" s="127">
        <v>75</v>
      </c>
      <c r="J5" s="39" t="s">
        <v>409</v>
      </c>
      <c r="K5" s="45"/>
      <c r="L5" s="41">
        <v>3</v>
      </c>
      <c r="M5" s="34"/>
      <c r="N5" s="3">
        <v>1</v>
      </c>
      <c r="O5" s="2" t="s">
        <v>105</v>
      </c>
      <c r="P5" s="127">
        <v>75</v>
      </c>
      <c r="Q5" s="39" t="s">
        <v>410</v>
      </c>
      <c r="R5" s="45"/>
      <c r="S5" s="41">
        <v>3</v>
      </c>
      <c r="U5" s="138">
        <v>1</v>
      </c>
      <c r="V5" s="37" t="s">
        <v>105</v>
      </c>
      <c r="W5" s="164">
        <v>8.6052083333333336E-4</v>
      </c>
      <c r="X5" s="138">
        <v>5</v>
      </c>
      <c r="Y5" s="39" t="s">
        <v>430</v>
      </c>
      <c r="Z5" s="138">
        <v>1</v>
      </c>
      <c r="AA5" s="39" t="s">
        <v>410</v>
      </c>
      <c r="AB5" s="127">
        <v>130</v>
      </c>
    </row>
    <row r="6" spans="1:28">
      <c r="A6" s="7">
        <v>2</v>
      </c>
      <c r="B6" s="37" t="s">
        <v>110</v>
      </c>
      <c r="C6" s="164">
        <v>8.7444444444444429E-4</v>
      </c>
      <c r="D6" s="49"/>
      <c r="E6" s="38"/>
      <c r="F6" s="34"/>
      <c r="G6" s="3">
        <v>2</v>
      </c>
      <c r="H6" s="37" t="s">
        <v>108</v>
      </c>
      <c r="I6" s="100">
        <v>67</v>
      </c>
      <c r="J6" s="39" t="s">
        <v>427</v>
      </c>
      <c r="K6" s="45"/>
      <c r="L6" s="40"/>
      <c r="M6" s="34"/>
      <c r="N6" s="3">
        <v>2</v>
      </c>
      <c r="O6" s="37" t="s">
        <v>106</v>
      </c>
      <c r="P6" s="100">
        <v>67</v>
      </c>
      <c r="Q6" s="39" t="s">
        <v>439</v>
      </c>
      <c r="R6" s="45"/>
      <c r="S6" s="40"/>
      <c r="U6" s="138">
        <v>2</v>
      </c>
      <c r="V6" s="37" t="s">
        <v>108</v>
      </c>
      <c r="W6" s="164">
        <v>8.8380787037037041E-4</v>
      </c>
      <c r="X6" s="138">
        <v>2</v>
      </c>
      <c r="Y6" s="39" t="s">
        <v>427</v>
      </c>
      <c r="Z6" s="138">
        <v>3</v>
      </c>
      <c r="AA6" s="39" t="s">
        <v>440</v>
      </c>
      <c r="AB6" s="127">
        <v>127</v>
      </c>
    </row>
    <row r="7" spans="1:28">
      <c r="A7" s="7">
        <v>3</v>
      </c>
      <c r="B7" s="37" t="s">
        <v>108</v>
      </c>
      <c r="C7" s="164">
        <v>8.8380787037037041E-4</v>
      </c>
      <c r="D7" s="49"/>
      <c r="E7" s="38"/>
      <c r="F7" s="34"/>
      <c r="G7" s="3">
        <v>3</v>
      </c>
      <c r="H7" s="37" t="s">
        <v>334</v>
      </c>
      <c r="I7" s="100">
        <v>60</v>
      </c>
      <c r="J7" s="39" t="s">
        <v>428</v>
      </c>
      <c r="K7" s="45"/>
      <c r="L7" s="40"/>
      <c r="M7" s="34"/>
      <c r="N7" s="3">
        <v>3</v>
      </c>
      <c r="O7" s="37" t="s">
        <v>108</v>
      </c>
      <c r="P7" s="100">
        <v>60</v>
      </c>
      <c r="Q7" s="39" t="s">
        <v>440</v>
      </c>
      <c r="R7" s="45"/>
      <c r="S7" s="40"/>
      <c r="U7" s="138">
        <v>3</v>
      </c>
      <c r="V7" s="37" t="s">
        <v>111</v>
      </c>
      <c r="W7" s="164">
        <v>8.8738425925925931E-4</v>
      </c>
      <c r="X7" s="138">
        <v>1</v>
      </c>
      <c r="Y7" s="39" t="s">
        <v>409</v>
      </c>
      <c r="Z7" s="138">
        <v>6</v>
      </c>
      <c r="AA7" s="39" t="s">
        <v>443</v>
      </c>
      <c r="AB7" s="127">
        <v>123</v>
      </c>
    </row>
    <row r="8" spans="1:28">
      <c r="A8" s="7">
        <v>4</v>
      </c>
      <c r="B8" s="37" t="s">
        <v>404</v>
      </c>
      <c r="C8" s="164">
        <v>8.8437500000000007E-4</v>
      </c>
      <c r="D8" s="49"/>
      <c r="E8" s="38"/>
      <c r="F8" s="34"/>
      <c r="G8" s="3">
        <v>4</v>
      </c>
      <c r="H8" s="37" t="s">
        <v>110</v>
      </c>
      <c r="I8" s="100">
        <v>54</v>
      </c>
      <c r="J8" s="39" t="s">
        <v>429</v>
      </c>
      <c r="K8" s="45"/>
      <c r="L8" s="40"/>
      <c r="M8" s="34"/>
      <c r="N8" s="3">
        <v>4</v>
      </c>
      <c r="O8" s="37" t="s">
        <v>110</v>
      </c>
      <c r="P8" s="100">
        <v>54</v>
      </c>
      <c r="Q8" s="39" t="s">
        <v>441</v>
      </c>
      <c r="R8" s="45"/>
      <c r="S8" s="40"/>
      <c r="U8" s="138">
        <v>4</v>
      </c>
      <c r="V8" s="37" t="s">
        <v>106</v>
      </c>
      <c r="W8" s="164">
        <v>8.9142361111111106E-4</v>
      </c>
      <c r="X8" s="138">
        <v>6</v>
      </c>
      <c r="Y8" s="39" t="s">
        <v>431</v>
      </c>
      <c r="Z8" s="138">
        <v>2</v>
      </c>
      <c r="AA8" s="39" t="s">
        <v>439</v>
      </c>
      <c r="AB8" s="127">
        <v>112</v>
      </c>
    </row>
    <row r="9" spans="1:28">
      <c r="A9" s="7">
        <v>5</v>
      </c>
      <c r="B9" s="37" t="s">
        <v>111</v>
      </c>
      <c r="C9" s="164">
        <v>8.8738425925925931E-4</v>
      </c>
      <c r="D9" s="49"/>
      <c r="E9" s="38"/>
      <c r="F9" s="34"/>
      <c r="G9" s="3">
        <v>5</v>
      </c>
      <c r="H9" s="37" t="s">
        <v>105</v>
      </c>
      <c r="I9" s="100">
        <v>49</v>
      </c>
      <c r="J9" s="39" t="s">
        <v>430</v>
      </c>
      <c r="K9" s="45"/>
      <c r="L9" s="40"/>
      <c r="M9" s="34"/>
      <c r="N9" s="3">
        <v>5</v>
      </c>
      <c r="O9" s="37" t="s">
        <v>404</v>
      </c>
      <c r="P9" s="100">
        <v>49</v>
      </c>
      <c r="Q9" s="39" t="s">
        <v>442</v>
      </c>
      <c r="R9" s="45"/>
      <c r="S9" s="40"/>
      <c r="U9" s="138">
        <v>5</v>
      </c>
      <c r="V9" s="37" t="s">
        <v>110</v>
      </c>
      <c r="W9" s="164">
        <v>8.7444444444444429E-4</v>
      </c>
      <c r="X9" s="138">
        <v>4</v>
      </c>
      <c r="Y9" s="39" t="s">
        <v>429</v>
      </c>
      <c r="Z9" s="138">
        <v>4</v>
      </c>
      <c r="AA9" s="39" t="s">
        <v>441</v>
      </c>
      <c r="AB9" s="127">
        <v>108</v>
      </c>
    </row>
    <row r="10" spans="1:28">
      <c r="A10" s="7">
        <v>6</v>
      </c>
      <c r="B10" s="37" t="s">
        <v>334</v>
      </c>
      <c r="C10" s="165">
        <v>8.8966435185185188E-4</v>
      </c>
      <c r="D10" s="49"/>
      <c r="E10" s="38"/>
      <c r="F10" s="34"/>
      <c r="G10" s="3">
        <v>6</v>
      </c>
      <c r="H10" s="37" t="s">
        <v>106</v>
      </c>
      <c r="I10" s="100">
        <v>45</v>
      </c>
      <c r="J10" s="39" t="s">
        <v>431</v>
      </c>
      <c r="K10" s="45"/>
      <c r="L10" s="40"/>
      <c r="M10" s="34"/>
      <c r="N10" s="3">
        <v>6</v>
      </c>
      <c r="O10" s="2" t="s">
        <v>111</v>
      </c>
      <c r="P10" s="100">
        <v>45</v>
      </c>
      <c r="Q10" s="39" t="s">
        <v>443</v>
      </c>
      <c r="R10" s="45"/>
      <c r="S10" s="40"/>
      <c r="U10" s="138">
        <v>6</v>
      </c>
      <c r="V10" s="37" t="s">
        <v>334</v>
      </c>
      <c r="W10" s="165">
        <v>8.8966435185185188E-4</v>
      </c>
      <c r="X10" s="138">
        <v>3</v>
      </c>
      <c r="Y10" s="39" t="s">
        <v>428</v>
      </c>
      <c r="Z10" s="138">
        <v>7</v>
      </c>
      <c r="AA10" s="39" t="s">
        <v>444</v>
      </c>
      <c r="AB10" s="127">
        <v>102</v>
      </c>
    </row>
    <row r="11" spans="1:28">
      <c r="A11" s="7">
        <v>7</v>
      </c>
      <c r="B11" s="37" t="s">
        <v>106</v>
      </c>
      <c r="C11" s="164">
        <v>8.9142361111111106E-4</v>
      </c>
      <c r="D11" s="49"/>
      <c r="E11" s="38"/>
      <c r="F11" s="34"/>
      <c r="G11" s="3">
        <v>7</v>
      </c>
      <c r="H11" s="37" t="s">
        <v>208</v>
      </c>
      <c r="I11" s="100">
        <v>42</v>
      </c>
      <c r="J11" s="39" t="s">
        <v>432</v>
      </c>
      <c r="K11" s="45"/>
      <c r="L11" s="40"/>
      <c r="M11" s="34"/>
      <c r="N11" s="3">
        <v>7</v>
      </c>
      <c r="O11" s="37" t="s">
        <v>334</v>
      </c>
      <c r="P11" s="100">
        <v>42</v>
      </c>
      <c r="Q11" s="39" t="s">
        <v>444</v>
      </c>
      <c r="R11" s="45"/>
      <c r="S11" s="40"/>
      <c r="U11" s="138">
        <v>7</v>
      </c>
      <c r="V11" s="37" t="s">
        <v>404</v>
      </c>
      <c r="W11" s="164">
        <v>8.8437500000000007E-4</v>
      </c>
      <c r="X11" s="138">
        <v>9</v>
      </c>
      <c r="Y11" s="39" t="s">
        <v>434</v>
      </c>
      <c r="Z11" s="138">
        <v>5</v>
      </c>
      <c r="AA11" s="39" t="s">
        <v>442</v>
      </c>
      <c r="AB11" s="127">
        <v>85</v>
      </c>
    </row>
    <row r="12" spans="1:28">
      <c r="A12" s="7">
        <v>8</v>
      </c>
      <c r="B12" s="37" t="s">
        <v>405</v>
      </c>
      <c r="C12" s="164">
        <v>8.955902777777777E-4</v>
      </c>
      <c r="D12" s="49"/>
      <c r="E12" s="38"/>
      <c r="F12" s="34"/>
      <c r="G12" s="3">
        <v>8</v>
      </c>
      <c r="H12" s="37" t="s">
        <v>405</v>
      </c>
      <c r="I12" s="100">
        <v>39</v>
      </c>
      <c r="J12" s="39" t="s">
        <v>433</v>
      </c>
      <c r="K12" s="45"/>
      <c r="L12" s="40"/>
      <c r="M12" s="34"/>
      <c r="N12" s="3">
        <v>8</v>
      </c>
      <c r="O12" s="37" t="s">
        <v>208</v>
      </c>
      <c r="P12" s="100">
        <v>39</v>
      </c>
      <c r="Q12" s="39" t="s">
        <v>445</v>
      </c>
      <c r="R12" s="45"/>
      <c r="S12" s="40"/>
      <c r="U12" s="138">
        <v>8</v>
      </c>
      <c r="V12" s="37" t="s">
        <v>208</v>
      </c>
      <c r="W12" s="164">
        <v>8.99849537037037E-4</v>
      </c>
      <c r="X12" s="138">
        <v>7</v>
      </c>
      <c r="Y12" s="39" t="s">
        <v>432</v>
      </c>
      <c r="Z12" s="138">
        <v>8</v>
      </c>
      <c r="AA12" s="39" t="s">
        <v>445</v>
      </c>
      <c r="AB12" s="127">
        <v>81</v>
      </c>
    </row>
    <row r="13" spans="1:28">
      <c r="A13" s="7">
        <v>9</v>
      </c>
      <c r="B13" s="37" t="s">
        <v>208</v>
      </c>
      <c r="C13" s="164">
        <v>8.99849537037037E-4</v>
      </c>
      <c r="D13" s="49"/>
      <c r="E13" s="38"/>
      <c r="F13" s="34"/>
      <c r="G13" s="3">
        <v>9</v>
      </c>
      <c r="H13" s="37" t="s">
        <v>404</v>
      </c>
      <c r="I13" s="100">
        <v>36</v>
      </c>
      <c r="J13" s="39" t="s">
        <v>434</v>
      </c>
      <c r="K13" s="45"/>
      <c r="L13" s="40"/>
      <c r="M13" s="34"/>
      <c r="N13" s="3">
        <v>9</v>
      </c>
      <c r="O13" s="81" t="s">
        <v>407</v>
      </c>
      <c r="P13" s="100">
        <v>36</v>
      </c>
      <c r="Q13" s="39" t="s">
        <v>446</v>
      </c>
      <c r="R13" s="45"/>
      <c r="S13" s="40"/>
      <c r="U13" s="138">
        <v>9</v>
      </c>
      <c r="V13" s="37" t="s">
        <v>407</v>
      </c>
      <c r="W13" s="164">
        <v>9.4181712962962958E-4</v>
      </c>
      <c r="X13" s="138">
        <v>10</v>
      </c>
      <c r="Y13" s="39" t="s">
        <v>435</v>
      </c>
      <c r="Z13" s="138">
        <v>9</v>
      </c>
      <c r="AA13" s="39" t="s">
        <v>446</v>
      </c>
      <c r="AB13" s="127">
        <v>69</v>
      </c>
    </row>
    <row r="14" spans="1:28">
      <c r="A14" s="7">
        <v>10</v>
      </c>
      <c r="B14" s="37" t="s">
        <v>406</v>
      </c>
      <c r="C14" s="164">
        <v>9.1888888888888879E-4</v>
      </c>
      <c r="D14" s="49"/>
      <c r="E14" s="38"/>
      <c r="F14" s="34"/>
      <c r="G14" s="3">
        <v>10</v>
      </c>
      <c r="H14" s="81" t="s">
        <v>407</v>
      </c>
      <c r="I14" s="100">
        <v>33</v>
      </c>
      <c r="J14" s="39" t="s">
        <v>435</v>
      </c>
      <c r="K14" s="45"/>
      <c r="L14" s="40"/>
      <c r="M14" s="34"/>
      <c r="N14" s="3">
        <v>10</v>
      </c>
      <c r="O14" s="37" t="s">
        <v>406</v>
      </c>
      <c r="P14" s="100">
        <v>33</v>
      </c>
      <c r="Q14" s="39" t="s">
        <v>447</v>
      </c>
      <c r="R14" s="45"/>
      <c r="S14" s="40"/>
      <c r="U14" s="138">
        <v>10</v>
      </c>
      <c r="V14" s="37" t="s">
        <v>405</v>
      </c>
      <c r="W14" s="164">
        <v>8.955902777777777E-4</v>
      </c>
      <c r="X14" s="138">
        <v>8</v>
      </c>
      <c r="Y14" s="39" t="s">
        <v>433</v>
      </c>
      <c r="Z14" s="138">
        <v>13</v>
      </c>
      <c r="AA14" s="39" t="s">
        <v>450</v>
      </c>
      <c r="AB14" s="127">
        <v>65</v>
      </c>
    </row>
    <row r="15" spans="1:28">
      <c r="A15" s="6">
        <v>11</v>
      </c>
      <c r="B15" s="81" t="s">
        <v>407</v>
      </c>
      <c r="C15" s="164">
        <v>9.4181712962962958E-4</v>
      </c>
      <c r="D15" s="49"/>
      <c r="E15" s="38"/>
      <c r="F15" s="34"/>
      <c r="G15" s="3">
        <v>11</v>
      </c>
      <c r="H15" s="37" t="s">
        <v>406</v>
      </c>
      <c r="I15" s="100">
        <v>30</v>
      </c>
      <c r="J15" s="39" t="s">
        <v>436</v>
      </c>
      <c r="K15" s="45"/>
      <c r="L15" s="40"/>
      <c r="M15" s="34"/>
      <c r="N15" s="3">
        <v>11</v>
      </c>
      <c r="O15" s="37" t="s">
        <v>408</v>
      </c>
      <c r="P15" s="100">
        <v>30</v>
      </c>
      <c r="Q15" s="39" t="s">
        <v>448</v>
      </c>
      <c r="R15" s="45"/>
      <c r="S15" s="40"/>
      <c r="U15" s="138">
        <v>11</v>
      </c>
      <c r="V15" s="37" t="s">
        <v>406</v>
      </c>
      <c r="W15" s="164">
        <v>9.1888888888888879E-4</v>
      </c>
      <c r="X15" s="138">
        <v>11</v>
      </c>
      <c r="Y15" s="39" t="s">
        <v>436</v>
      </c>
      <c r="Z15" s="138">
        <v>10</v>
      </c>
      <c r="AA15" s="39" t="s">
        <v>447</v>
      </c>
      <c r="AB15" s="127">
        <v>63</v>
      </c>
    </row>
    <row r="16" spans="1:28">
      <c r="A16" s="6">
        <v>12</v>
      </c>
      <c r="B16" s="37" t="s">
        <v>120</v>
      </c>
      <c r="C16" s="164">
        <v>9.6665509259259263E-4</v>
      </c>
      <c r="D16" s="49"/>
      <c r="E16" s="38"/>
      <c r="F16" s="34"/>
      <c r="G16" s="3">
        <v>12</v>
      </c>
      <c r="H16" s="37" t="s">
        <v>408</v>
      </c>
      <c r="I16" s="100">
        <v>28</v>
      </c>
      <c r="J16" s="39" t="s">
        <v>437</v>
      </c>
      <c r="K16" s="45"/>
      <c r="L16" s="40"/>
      <c r="M16" s="34"/>
      <c r="N16" s="3">
        <v>12</v>
      </c>
      <c r="O16" s="37" t="s">
        <v>120</v>
      </c>
      <c r="P16" s="100">
        <v>28</v>
      </c>
      <c r="Q16" s="39" t="s">
        <v>449</v>
      </c>
      <c r="R16" s="45"/>
      <c r="S16" s="40"/>
      <c r="U16" s="138">
        <v>12</v>
      </c>
      <c r="V16" s="37" t="s">
        <v>408</v>
      </c>
      <c r="W16" s="164">
        <v>9.8614583333333345E-4</v>
      </c>
      <c r="X16" s="138">
        <v>12</v>
      </c>
      <c r="Y16" s="39" t="s">
        <v>437</v>
      </c>
      <c r="Z16" s="138">
        <v>11</v>
      </c>
      <c r="AA16" s="39" t="s">
        <v>448</v>
      </c>
      <c r="AB16" s="127">
        <v>58</v>
      </c>
    </row>
    <row r="17" spans="1:28">
      <c r="A17" s="6">
        <v>13</v>
      </c>
      <c r="B17" s="37" t="s">
        <v>408</v>
      </c>
      <c r="C17" s="164">
        <v>9.8614583333333345E-4</v>
      </c>
      <c r="D17" s="49"/>
      <c r="E17" s="38"/>
      <c r="F17" s="34"/>
      <c r="G17" s="3">
        <v>13</v>
      </c>
      <c r="H17" s="37" t="s">
        <v>120</v>
      </c>
      <c r="I17" s="100">
        <v>26</v>
      </c>
      <c r="J17" s="39" t="s">
        <v>438</v>
      </c>
      <c r="K17" s="45"/>
      <c r="L17" s="40"/>
      <c r="M17" s="34"/>
      <c r="N17" s="3">
        <v>13</v>
      </c>
      <c r="O17" s="37" t="s">
        <v>405</v>
      </c>
      <c r="P17" s="100">
        <v>26</v>
      </c>
      <c r="Q17" s="39" t="s">
        <v>450</v>
      </c>
      <c r="R17" s="45"/>
      <c r="S17" s="40"/>
      <c r="U17" s="138">
        <v>13</v>
      </c>
      <c r="V17" s="37" t="s">
        <v>120</v>
      </c>
      <c r="W17" s="164">
        <v>9.6665509259259263E-4</v>
      </c>
      <c r="X17" s="138">
        <v>13</v>
      </c>
      <c r="Y17" s="39" t="s">
        <v>438</v>
      </c>
      <c r="Z17" s="138">
        <v>12</v>
      </c>
      <c r="AA17" s="39" t="s">
        <v>449</v>
      </c>
      <c r="AB17" s="127">
        <v>54</v>
      </c>
    </row>
    <row r="18" spans="1:28">
      <c r="A18" s="259" t="s">
        <v>96</v>
      </c>
      <c r="B18" s="259"/>
      <c r="C18" s="259"/>
      <c r="D18" s="259"/>
      <c r="E18" s="259"/>
      <c r="F18" s="259"/>
      <c r="G18" s="259" t="s">
        <v>96</v>
      </c>
      <c r="H18" s="259"/>
      <c r="I18" s="259"/>
      <c r="J18" s="259"/>
      <c r="K18" s="259"/>
      <c r="L18" s="259"/>
      <c r="N18" s="259" t="s">
        <v>96</v>
      </c>
      <c r="O18" s="259"/>
      <c r="P18" s="259"/>
      <c r="Q18" s="259"/>
      <c r="R18" s="259"/>
      <c r="S18" s="259"/>
    </row>
    <row r="19" spans="1:28" ht="14" thickBot="1">
      <c r="A19" s="260"/>
      <c r="B19" s="260"/>
      <c r="C19" s="260"/>
      <c r="D19" s="260"/>
      <c r="E19" s="260"/>
      <c r="F19" s="260"/>
      <c r="G19" s="260"/>
      <c r="H19" s="260"/>
      <c r="I19" s="260"/>
      <c r="J19" s="260"/>
      <c r="K19" s="260"/>
      <c r="L19" s="260"/>
      <c r="M19" s="260"/>
      <c r="N19" s="260"/>
      <c r="O19" s="260"/>
      <c r="P19" s="260"/>
      <c r="Q19" s="260"/>
      <c r="R19" s="260"/>
      <c r="S19" s="260"/>
    </row>
    <row r="20" spans="1:28" ht="17" thickBot="1">
      <c r="A20" s="249" t="s">
        <v>372</v>
      </c>
      <c r="B20" s="250"/>
      <c r="C20" s="250"/>
      <c r="D20" s="250"/>
      <c r="E20" s="250"/>
      <c r="F20" s="250"/>
      <c r="G20" s="250"/>
      <c r="H20" s="250"/>
      <c r="I20" s="250"/>
      <c r="J20" s="250"/>
      <c r="K20" s="250"/>
      <c r="L20" s="250"/>
      <c r="M20" s="250"/>
      <c r="N20" s="250"/>
      <c r="O20" s="250"/>
      <c r="P20" s="250"/>
      <c r="Q20" s="250"/>
      <c r="R20" s="250"/>
      <c r="S20" s="251"/>
    </row>
    <row r="21" spans="1:28" ht="14" thickBot="1">
      <c r="A21" s="252" t="s">
        <v>99</v>
      </c>
      <c r="B21" s="253"/>
      <c r="C21" s="254"/>
      <c r="D21" s="254"/>
      <c r="E21" s="255"/>
      <c r="F21" s="34"/>
      <c r="G21" s="256" t="s">
        <v>11</v>
      </c>
      <c r="H21" s="257"/>
      <c r="I21" s="257"/>
      <c r="J21" s="257"/>
      <c r="K21" s="257"/>
      <c r="L21" s="258"/>
      <c r="M21" s="34"/>
      <c r="N21" s="256" t="s">
        <v>12</v>
      </c>
      <c r="O21" s="257"/>
      <c r="P21" s="257"/>
      <c r="Q21" s="257"/>
      <c r="R21" s="257"/>
      <c r="S21" s="258"/>
    </row>
    <row r="22" spans="1:28" ht="28">
      <c r="A22" s="5" t="s">
        <v>46</v>
      </c>
      <c r="B22" s="33" t="s">
        <v>45</v>
      </c>
      <c r="C22" s="78" t="s">
        <v>47</v>
      </c>
      <c r="D22" s="47" t="s">
        <v>4</v>
      </c>
      <c r="E22" s="10" t="s">
        <v>77</v>
      </c>
      <c r="F22" s="34"/>
      <c r="G22" s="9" t="s">
        <v>46</v>
      </c>
      <c r="H22" s="77" t="s">
        <v>45</v>
      </c>
      <c r="I22" s="78" t="s">
        <v>14</v>
      </c>
      <c r="J22" s="78" t="s">
        <v>47</v>
      </c>
      <c r="K22" s="47" t="s">
        <v>4</v>
      </c>
      <c r="L22" s="10" t="s">
        <v>77</v>
      </c>
      <c r="M22" s="34"/>
      <c r="N22" s="9" t="s">
        <v>46</v>
      </c>
      <c r="O22" s="77" t="s">
        <v>45</v>
      </c>
      <c r="P22" s="78" t="s">
        <v>14</v>
      </c>
      <c r="Q22" s="78" t="s">
        <v>47</v>
      </c>
      <c r="R22" s="47" t="s">
        <v>4</v>
      </c>
      <c r="S22" s="10" t="s">
        <v>77</v>
      </c>
      <c r="U22" s="78" t="s">
        <v>46</v>
      </c>
      <c r="V22" s="77" t="s">
        <v>45</v>
      </c>
      <c r="W22" s="78" t="s">
        <v>280</v>
      </c>
      <c r="X22" s="78" t="s">
        <v>11</v>
      </c>
      <c r="Y22" s="78" t="s">
        <v>279</v>
      </c>
      <c r="Z22" s="78" t="s">
        <v>12</v>
      </c>
      <c r="AA22" s="78" t="s">
        <v>279</v>
      </c>
      <c r="AB22" s="78" t="s">
        <v>14</v>
      </c>
    </row>
    <row r="23" spans="1:28">
      <c r="A23" s="7">
        <v>1</v>
      </c>
      <c r="B23" s="37" t="s">
        <v>154</v>
      </c>
      <c r="C23" s="164">
        <v>8.9321759259259259E-4</v>
      </c>
      <c r="D23" s="49"/>
      <c r="E23" s="38" t="s">
        <v>119</v>
      </c>
      <c r="F23" s="34"/>
      <c r="G23" s="3">
        <v>1</v>
      </c>
      <c r="H23" s="2" t="s">
        <v>152</v>
      </c>
      <c r="I23" s="127">
        <v>75</v>
      </c>
      <c r="J23" s="39" t="s">
        <v>413</v>
      </c>
      <c r="K23" s="45"/>
      <c r="L23" s="41">
        <v>3</v>
      </c>
      <c r="M23" s="34"/>
      <c r="N23" s="3">
        <v>1</v>
      </c>
      <c r="O23" s="2" t="s">
        <v>154</v>
      </c>
      <c r="P23" s="127">
        <v>75</v>
      </c>
      <c r="Q23" s="39" t="s">
        <v>454</v>
      </c>
      <c r="R23" s="45"/>
      <c r="S23" s="41"/>
      <c r="U23" s="138">
        <v>1</v>
      </c>
      <c r="V23" s="37" t="s">
        <v>154</v>
      </c>
      <c r="W23" s="164">
        <v>8.9321759259259259E-4</v>
      </c>
      <c r="X23" s="138">
        <v>3</v>
      </c>
      <c r="Y23" s="39" t="s">
        <v>452</v>
      </c>
      <c r="Z23" s="138">
        <v>1</v>
      </c>
      <c r="AA23" s="39" t="s">
        <v>454</v>
      </c>
      <c r="AB23" s="127">
        <v>138</v>
      </c>
    </row>
    <row r="24" spans="1:28">
      <c r="A24" s="7">
        <v>2</v>
      </c>
      <c r="B24" s="37" t="s">
        <v>155</v>
      </c>
      <c r="C24" s="164">
        <v>9.0200231481481479E-4</v>
      </c>
      <c r="D24" s="49"/>
      <c r="E24" s="38"/>
      <c r="F24" s="34"/>
      <c r="G24" s="3">
        <v>2</v>
      </c>
      <c r="H24" s="37" t="s">
        <v>411</v>
      </c>
      <c r="I24" s="100">
        <v>67</v>
      </c>
      <c r="J24" s="39" t="s">
        <v>451</v>
      </c>
      <c r="K24" s="45"/>
      <c r="L24" s="40"/>
      <c r="M24" s="34"/>
      <c r="N24" s="3">
        <v>2</v>
      </c>
      <c r="O24" s="37" t="s">
        <v>411</v>
      </c>
      <c r="P24" s="100">
        <v>67</v>
      </c>
      <c r="Q24" s="39" t="s">
        <v>415</v>
      </c>
      <c r="R24" s="45"/>
      <c r="S24" s="40" t="s">
        <v>119</v>
      </c>
      <c r="U24" s="138">
        <v>2</v>
      </c>
      <c r="V24" s="37" t="s">
        <v>411</v>
      </c>
      <c r="W24" s="164">
        <v>9.0427083333333342E-4</v>
      </c>
      <c r="X24" s="138">
        <v>2</v>
      </c>
      <c r="Y24" s="39" t="s">
        <v>451</v>
      </c>
      <c r="Z24" s="138">
        <v>2</v>
      </c>
      <c r="AA24" s="39" t="s">
        <v>415</v>
      </c>
      <c r="AB24" s="127">
        <v>137</v>
      </c>
    </row>
    <row r="25" spans="1:28">
      <c r="A25" s="7">
        <v>3</v>
      </c>
      <c r="B25" s="37" t="s">
        <v>411</v>
      </c>
      <c r="C25" s="164">
        <v>9.0427083333333342E-4</v>
      </c>
      <c r="D25" s="49"/>
      <c r="E25" s="38"/>
      <c r="F25" s="34"/>
      <c r="G25" s="3">
        <v>3</v>
      </c>
      <c r="H25" s="37" t="s">
        <v>412</v>
      </c>
      <c r="I25" s="100">
        <v>60</v>
      </c>
      <c r="J25" s="39" t="s">
        <v>452</v>
      </c>
      <c r="K25" s="45"/>
      <c r="L25" s="40"/>
      <c r="M25" s="34"/>
      <c r="N25" s="3">
        <v>3</v>
      </c>
      <c r="O25" s="37" t="s">
        <v>414</v>
      </c>
      <c r="P25" s="100">
        <v>60</v>
      </c>
      <c r="Q25" s="39" t="s">
        <v>455</v>
      </c>
      <c r="R25" s="45"/>
      <c r="S25" s="40"/>
      <c r="U25" s="138">
        <v>3</v>
      </c>
      <c r="V25" s="37" t="s">
        <v>152</v>
      </c>
      <c r="W25" s="164">
        <v>9.0854166666666676E-4</v>
      </c>
      <c r="X25" s="138">
        <v>1</v>
      </c>
      <c r="Y25" s="39" t="s">
        <v>413</v>
      </c>
      <c r="Z25" s="138">
        <v>4</v>
      </c>
      <c r="AA25" s="39" t="s">
        <v>456</v>
      </c>
      <c r="AB25" s="127">
        <v>132</v>
      </c>
    </row>
    <row r="26" spans="1:28">
      <c r="A26" s="7">
        <v>4</v>
      </c>
      <c r="B26" s="37" t="s">
        <v>152</v>
      </c>
      <c r="C26" s="164">
        <v>9.0854166666666676E-4</v>
      </c>
      <c r="D26" s="49"/>
      <c r="E26" s="38"/>
      <c r="F26" s="34"/>
      <c r="G26" s="3">
        <v>4</v>
      </c>
      <c r="H26" s="37" t="s">
        <v>155</v>
      </c>
      <c r="I26" s="100">
        <v>54</v>
      </c>
      <c r="J26" s="39" t="s">
        <v>453</v>
      </c>
      <c r="K26" s="45"/>
      <c r="L26" s="40"/>
      <c r="M26" s="34"/>
      <c r="N26" s="3">
        <v>4</v>
      </c>
      <c r="O26" s="37" t="s">
        <v>152</v>
      </c>
      <c r="P26" s="100">
        <v>54</v>
      </c>
      <c r="Q26" s="39" t="s">
        <v>456</v>
      </c>
      <c r="R26" s="45"/>
      <c r="S26" s="40"/>
      <c r="U26" s="138">
        <v>4</v>
      </c>
      <c r="V26" s="37" t="s">
        <v>155</v>
      </c>
      <c r="W26" s="164">
        <v>9.0200231481481479E-4</v>
      </c>
      <c r="X26" s="138">
        <v>4</v>
      </c>
      <c r="Y26" s="39" t="s">
        <v>453</v>
      </c>
      <c r="Z26" s="138">
        <v>3</v>
      </c>
      <c r="AA26" s="39" t="s">
        <v>455</v>
      </c>
      <c r="AB26" s="127">
        <v>114</v>
      </c>
    </row>
    <row r="27" spans="1:28">
      <c r="A27" s="259" t="s">
        <v>96</v>
      </c>
      <c r="B27" s="259"/>
      <c r="C27" s="259"/>
      <c r="D27" s="259"/>
      <c r="E27" s="259"/>
      <c r="F27" s="259"/>
      <c r="G27" s="259" t="s">
        <v>96</v>
      </c>
      <c r="H27" s="259"/>
      <c r="I27" s="259"/>
      <c r="J27" s="259"/>
      <c r="K27" s="259"/>
      <c r="L27" s="259"/>
      <c r="N27" s="259" t="s">
        <v>96</v>
      </c>
      <c r="O27" s="259"/>
      <c r="P27" s="259"/>
      <c r="Q27" s="259"/>
      <c r="R27" s="259"/>
      <c r="S27" s="259"/>
    </row>
    <row r="28" spans="1:28" ht="14" thickBot="1"/>
    <row r="29" spans="1:28" ht="17" thickBot="1">
      <c r="A29" s="249" t="s">
        <v>371</v>
      </c>
      <c r="B29" s="250"/>
      <c r="C29" s="250"/>
      <c r="D29" s="250"/>
      <c r="E29" s="250"/>
      <c r="F29" s="250"/>
      <c r="G29" s="250"/>
      <c r="H29" s="250"/>
      <c r="I29" s="250"/>
      <c r="J29" s="250"/>
      <c r="K29" s="250"/>
      <c r="L29" s="250"/>
      <c r="M29" s="250"/>
      <c r="N29" s="250"/>
      <c r="O29" s="250"/>
      <c r="P29" s="250"/>
      <c r="Q29" s="250"/>
      <c r="R29" s="250"/>
      <c r="S29" s="251"/>
    </row>
    <row r="30" spans="1:28" ht="14" thickBot="1">
      <c r="A30" s="252" t="s">
        <v>99</v>
      </c>
      <c r="B30" s="253"/>
      <c r="C30" s="254"/>
      <c r="D30" s="254"/>
      <c r="E30" s="255"/>
      <c r="F30" s="34"/>
      <c r="G30" s="256" t="s">
        <v>11</v>
      </c>
      <c r="H30" s="257"/>
      <c r="I30" s="257"/>
      <c r="J30" s="257"/>
      <c r="K30" s="257"/>
      <c r="L30" s="258"/>
      <c r="M30" s="34"/>
      <c r="N30" s="256" t="s">
        <v>12</v>
      </c>
      <c r="O30" s="257"/>
      <c r="P30" s="257"/>
      <c r="Q30" s="257"/>
      <c r="R30" s="257"/>
      <c r="S30" s="258"/>
    </row>
    <row r="31" spans="1:28" ht="28">
      <c r="A31" s="5" t="s">
        <v>46</v>
      </c>
      <c r="B31" s="33" t="s">
        <v>45</v>
      </c>
      <c r="C31" s="78" t="s">
        <v>47</v>
      </c>
      <c r="D31" s="47" t="s">
        <v>4</v>
      </c>
      <c r="E31" s="10" t="s">
        <v>77</v>
      </c>
      <c r="F31" s="34"/>
      <c r="G31" s="9" t="s">
        <v>46</v>
      </c>
      <c r="H31" s="77" t="s">
        <v>45</v>
      </c>
      <c r="I31" s="78" t="s">
        <v>14</v>
      </c>
      <c r="J31" s="78" t="s">
        <v>47</v>
      </c>
      <c r="K31" s="47" t="s">
        <v>4</v>
      </c>
      <c r="L31" s="10" t="s">
        <v>77</v>
      </c>
      <c r="M31" s="34"/>
      <c r="N31" s="9" t="s">
        <v>46</v>
      </c>
      <c r="O31" s="77" t="s">
        <v>45</v>
      </c>
      <c r="P31" s="78" t="s">
        <v>14</v>
      </c>
      <c r="Q31" s="78" t="s">
        <v>47</v>
      </c>
      <c r="R31" s="47" t="s">
        <v>4</v>
      </c>
      <c r="S31" s="10" t="s">
        <v>77</v>
      </c>
      <c r="U31" s="78" t="s">
        <v>46</v>
      </c>
      <c r="V31" s="77" t="s">
        <v>45</v>
      </c>
      <c r="W31" s="78" t="s">
        <v>280</v>
      </c>
      <c r="X31" s="78" t="s">
        <v>11</v>
      </c>
      <c r="Y31" s="78" t="s">
        <v>279</v>
      </c>
      <c r="Z31" s="78" t="s">
        <v>12</v>
      </c>
      <c r="AA31" s="78" t="s">
        <v>279</v>
      </c>
      <c r="AB31" s="78" t="s">
        <v>14</v>
      </c>
    </row>
    <row r="32" spans="1:28">
      <c r="A32" s="7">
        <v>1</v>
      </c>
      <c r="B32" s="37" t="s">
        <v>416</v>
      </c>
      <c r="C32" s="164">
        <v>8.7578703703703701E-4</v>
      </c>
      <c r="D32" s="49"/>
      <c r="E32" s="38" t="s">
        <v>119</v>
      </c>
      <c r="F32" s="34"/>
      <c r="G32" s="3">
        <v>1</v>
      </c>
      <c r="H32" s="2" t="s">
        <v>420</v>
      </c>
      <c r="I32" s="127">
        <v>75</v>
      </c>
      <c r="J32" s="39" t="s">
        <v>423</v>
      </c>
      <c r="K32" s="45"/>
      <c r="L32" s="41">
        <v>3</v>
      </c>
      <c r="M32" s="34"/>
      <c r="N32" s="3">
        <v>1</v>
      </c>
      <c r="O32" s="37" t="s">
        <v>416</v>
      </c>
      <c r="P32" s="127">
        <v>75</v>
      </c>
      <c r="Q32" s="39" t="s">
        <v>424</v>
      </c>
      <c r="R32" s="45"/>
      <c r="S32" s="41">
        <v>3</v>
      </c>
      <c r="U32" s="138">
        <v>1</v>
      </c>
      <c r="V32" s="37" t="s">
        <v>416</v>
      </c>
      <c r="W32" s="164">
        <v>8.7578703703703701E-4</v>
      </c>
      <c r="X32" s="138">
        <v>3</v>
      </c>
      <c r="Y32" s="39" t="s">
        <v>458</v>
      </c>
      <c r="Z32" s="138">
        <v>1</v>
      </c>
      <c r="AA32" s="39" t="s">
        <v>424</v>
      </c>
      <c r="AB32" s="127">
        <v>141</v>
      </c>
    </row>
    <row r="33" spans="1:28">
      <c r="A33" s="7">
        <v>2</v>
      </c>
      <c r="B33" s="37" t="s">
        <v>417</v>
      </c>
      <c r="C33" s="164">
        <v>8.7866898148148147E-4</v>
      </c>
      <c r="D33" s="49"/>
      <c r="E33" s="38"/>
      <c r="F33" s="34"/>
      <c r="G33" s="3">
        <v>2</v>
      </c>
      <c r="H33" s="37" t="s">
        <v>418</v>
      </c>
      <c r="I33" s="100">
        <v>67</v>
      </c>
      <c r="J33" s="39" t="s">
        <v>457</v>
      </c>
      <c r="K33" s="45"/>
      <c r="L33" s="40"/>
      <c r="M33" s="34"/>
      <c r="N33" s="3">
        <v>2</v>
      </c>
      <c r="O33" s="37" t="s">
        <v>181</v>
      </c>
      <c r="P33" s="100">
        <v>67</v>
      </c>
      <c r="Q33" s="39" t="s">
        <v>463</v>
      </c>
      <c r="R33" s="45"/>
      <c r="S33" s="40"/>
      <c r="U33" s="138">
        <v>2</v>
      </c>
      <c r="V33" s="37" t="s">
        <v>418</v>
      </c>
      <c r="W33" s="164">
        <v>8.7973379629629632E-4</v>
      </c>
      <c r="X33" s="138">
        <v>2</v>
      </c>
      <c r="Y33" s="39" t="s">
        <v>457</v>
      </c>
      <c r="Z33" s="138">
        <v>3</v>
      </c>
      <c r="AA33" s="39" t="s">
        <v>464</v>
      </c>
      <c r="AB33" s="127">
        <v>127</v>
      </c>
    </row>
    <row r="34" spans="1:28">
      <c r="A34" s="7">
        <v>3</v>
      </c>
      <c r="B34" s="37" t="s">
        <v>418</v>
      </c>
      <c r="C34" s="164">
        <v>8.7973379629629632E-4</v>
      </c>
      <c r="D34" s="49"/>
      <c r="E34" s="38"/>
      <c r="F34" s="34"/>
      <c r="G34" s="3">
        <v>3</v>
      </c>
      <c r="H34" s="37" t="s">
        <v>416</v>
      </c>
      <c r="I34" s="100">
        <v>60</v>
      </c>
      <c r="J34" s="39" t="s">
        <v>458</v>
      </c>
      <c r="K34" s="45"/>
      <c r="L34" s="40"/>
      <c r="M34" s="34"/>
      <c r="N34" s="3">
        <v>3</v>
      </c>
      <c r="O34" s="37" t="s">
        <v>418</v>
      </c>
      <c r="P34" s="100">
        <v>60</v>
      </c>
      <c r="Q34" s="39" t="s">
        <v>464</v>
      </c>
      <c r="R34" s="45"/>
      <c r="S34" s="40"/>
      <c r="U34" s="138">
        <v>3</v>
      </c>
      <c r="V34" s="37" t="s">
        <v>417</v>
      </c>
      <c r="W34" s="164">
        <v>8.7866898148148147E-4</v>
      </c>
      <c r="X34" s="138">
        <v>1</v>
      </c>
      <c r="Y34" s="39" t="s">
        <v>423</v>
      </c>
      <c r="Z34" s="138">
        <v>6</v>
      </c>
      <c r="AA34" s="39" t="s">
        <v>467</v>
      </c>
      <c r="AB34" s="127">
        <v>120</v>
      </c>
    </row>
    <row r="35" spans="1:28">
      <c r="A35" s="7">
        <v>4</v>
      </c>
      <c r="B35" s="37" t="s">
        <v>181</v>
      </c>
      <c r="C35" s="164">
        <v>8.8031250000000002E-4</v>
      </c>
      <c r="D35" s="49"/>
      <c r="E35" s="38"/>
      <c r="F35" s="34"/>
      <c r="G35" s="3">
        <v>4</v>
      </c>
      <c r="H35" s="37" t="s">
        <v>421</v>
      </c>
      <c r="I35" s="100">
        <v>54</v>
      </c>
      <c r="J35" s="39" t="s">
        <v>459</v>
      </c>
      <c r="K35" s="45"/>
      <c r="L35" s="40"/>
      <c r="M35" s="34"/>
      <c r="N35" s="3">
        <v>4</v>
      </c>
      <c r="O35" s="37" t="s">
        <v>419</v>
      </c>
      <c r="P35" s="100">
        <v>54</v>
      </c>
      <c r="Q35" s="39" t="s">
        <v>465</v>
      </c>
      <c r="R35" s="45"/>
      <c r="S35" s="40"/>
      <c r="U35" s="138">
        <v>4</v>
      </c>
      <c r="V35" s="37" t="s">
        <v>181</v>
      </c>
      <c r="W35" s="164">
        <v>8.8031250000000002E-4</v>
      </c>
      <c r="X35" s="138">
        <v>5</v>
      </c>
      <c r="Y35" s="39" t="s">
        <v>460</v>
      </c>
      <c r="Z35" s="138">
        <v>2</v>
      </c>
      <c r="AA35" s="39" t="s">
        <v>463</v>
      </c>
      <c r="AB35" s="127">
        <v>112</v>
      </c>
    </row>
    <row r="36" spans="1:28">
      <c r="A36" s="7">
        <v>5</v>
      </c>
      <c r="B36" s="37" t="s">
        <v>419</v>
      </c>
      <c r="C36" s="164">
        <v>8.8721064814814815E-4</v>
      </c>
      <c r="D36" s="49"/>
      <c r="E36" s="38"/>
      <c r="F36" s="34"/>
      <c r="G36" s="3">
        <v>5</v>
      </c>
      <c r="H36" s="37" t="s">
        <v>422</v>
      </c>
      <c r="I36" s="100">
        <v>49</v>
      </c>
      <c r="J36" s="39" t="s">
        <v>460</v>
      </c>
      <c r="K36" s="45"/>
      <c r="L36" s="40"/>
      <c r="M36" s="34"/>
      <c r="N36" s="3">
        <v>5</v>
      </c>
      <c r="O36" s="37" t="s">
        <v>421</v>
      </c>
      <c r="P36" s="100">
        <v>49</v>
      </c>
      <c r="Q36" s="39" t="s">
        <v>466</v>
      </c>
      <c r="R36" s="45"/>
      <c r="S36" s="40"/>
      <c r="U36" s="138">
        <v>5</v>
      </c>
      <c r="V36" s="37" t="s">
        <v>176</v>
      </c>
      <c r="W36" s="164">
        <v>9.0219907407407404E-4</v>
      </c>
      <c r="X36" s="138">
        <v>4</v>
      </c>
      <c r="Y36" s="39" t="s">
        <v>459</v>
      </c>
      <c r="Z36" s="138">
        <v>5</v>
      </c>
      <c r="AA36" s="39" t="s">
        <v>466</v>
      </c>
      <c r="AB36" s="127">
        <v>103</v>
      </c>
    </row>
    <row r="37" spans="1:28">
      <c r="A37" s="7">
        <v>6</v>
      </c>
      <c r="B37" s="37" t="s">
        <v>179</v>
      </c>
      <c r="C37" s="165">
        <v>8.9090277777777779E-4</v>
      </c>
      <c r="D37" s="49"/>
      <c r="E37" s="38"/>
      <c r="F37" s="34"/>
      <c r="G37" s="3">
        <v>6</v>
      </c>
      <c r="H37" s="37" t="s">
        <v>181</v>
      </c>
      <c r="I37" s="100">
        <v>45</v>
      </c>
      <c r="J37" s="39" t="s">
        <v>461</v>
      </c>
      <c r="K37" s="45"/>
      <c r="L37" s="40"/>
      <c r="M37" s="34"/>
      <c r="N37" s="3">
        <v>6</v>
      </c>
      <c r="O37" s="37" t="s">
        <v>422</v>
      </c>
      <c r="P37" s="100">
        <v>45</v>
      </c>
      <c r="Q37" s="39" t="s">
        <v>467</v>
      </c>
      <c r="R37" s="45"/>
      <c r="S37" s="40"/>
      <c r="U37" s="138">
        <v>6</v>
      </c>
      <c r="V37" s="37" t="s">
        <v>419</v>
      </c>
      <c r="W37" s="164">
        <v>8.8721064814814815E-4</v>
      </c>
      <c r="X37" s="138">
        <v>6</v>
      </c>
      <c r="Y37" s="39" t="s">
        <v>462</v>
      </c>
      <c r="Z37" s="138">
        <v>4</v>
      </c>
      <c r="AA37" s="39" t="s">
        <v>465</v>
      </c>
      <c r="AB37" s="127">
        <v>96</v>
      </c>
    </row>
    <row r="38" spans="1:28">
      <c r="A38" s="7">
        <v>7</v>
      </c>
      <c r="B38" s="37" t="s">
        <v>176</v>
      </c>
      <c r="C38" s="164">
        <v>9.0219907407407404E-4</v>
      </c>
      <c r="D38" s="49"/>
      <c r="E38" s="38"/>
      <c r="F38" s="34"/>
      <c r="G38" s="3">
        <v>7</v>
      </c>
      <c r="H38" s="37" t="s">
        <v>419</v>
      </c>
      <c r="I38" s="100">
        <v>42</v>
      </c>
      <c r="J38" s="39" t="s">
        <v>462</v>
      </c>
      <c r="K38" s="45"/>
      <c r="L38" s="40"/>
      <c r="M38" s="34"/>
      <c r="N38" s="3">
        <v>7</v>
      </c>
      <c r="O38" s="2" t="s">
        <v>420</v>
      </c>
      <c r="P38" s="100">
        <v>42</v>
      </c>
      <c r="Q38" s="39" t="s">
        <v>468</v>
      </c>
      <c r="R38" s="45"/>
      <c r="S38" s="40"/>
      <c r="U38" s="138">
        <v>7</v>
      </c>
      <c r="V38" s="37" t="s">
        <v>179</v>
      </c>
      <c r="W38" s="165">
        <v>8.9090277777777779E-4</v>
      </c>
      <c r="X38" s="138">
        <v>5</v>
      </c>
      <c r="Y38" s="39" t="s">
        <v>461</v>
      </c>
      <c r="Z38" s="138">
        <v>6</v>
      </c>
      <c r="AA38" s="39" t="s">
        <v>468</v>
      </c>
      <c r="AB38" s="127">
        <v>94</v>
      </c>
    </row>
    <row r="39" spans="1:28">
      <c r="A39" s="259" t="s">
        <v>96</v>
      </c>
      <c r="B39" s="259"/>
      <c r="C39" s="259"/>
      <c r="D39" s="259"/>
      <c r="E39" s="259"/>
      <c r="F39" s="259"/>
      <c r="G39" s="259" t="s">
        <v>96</v>
      </c>
      <c r="H39" s="259"/>
      <c r="I39" s="259"/>
      <c r="J39" s="259"/>
      <c r="K39" s="259"/>
      <c r="L39" s="259"/>
      <c r="N39" s="259" t="s">
        <v>96</v>
      </c>
      <c r="O39" s="259"/>
      <c r="P39" s="259"/>
      <c r="Q39" s="259"/>
      <c r="R39" s="259"/>
      <c r="S39" s="259"/>
    </row>
  </sheetData>
  <mergeCells count="23">
    <mergeCell ref="A29:S29"/>
    <mergeCell ref="A30:E30"/>
    <mergeCell ref="G30:L30"/>
    <mergeCell ref="N30:S30"/>
    <mergeCell ref="A39:F39"/>
    <mergeCell ref="G39:L39"/>
    <mergeCell ref="N39:S39"/>
    <mergeCell ref="A20:S20"/>
    <mergeCell ref="A21:E21"/>
    <mergeCell ref="G21:L21"/>
    <mergeCell ref="N21:S21"/>
    <mergeCell ref="A27:F27"/>
    <mergeCell ref="G27:L27"/>
    <mergeCell ref="N27:S27"/>
    <mergeCell ref="A19:S19"/>
    <mergeCell ref="A1:S1"/>
    <mergeCell ref="A2:S2"/>
    <mergeCell ref="A3:E3"/>
    <mergeCell ref="G3:L3"/>
    <mergeCell ref="N3:S3"/>
    <mergeCell ref="A18:F18"/>
    <mergeCell ref="G18:L18"/>
    <mergeCell ref="N18:S18"/>
  </mergeCells>
  <pageMargins left="0.17" right="0.17" top="0.55000000000000004" bottom="1" header="0.5" footer="0.5"/>
  <pageSetup paperSize="9" scale="95" orientation="landscape" r:id="rId1"/>
  <headerFooter alignWithMargins="0">
    <oddFooter>&amp;L&amp;1#&amp;"Calibri"&amp;6&amp;K737373BUSINESS DOCUMENT  This document is intended for business use and should be distributed to intended recipients only.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T35"/>
  <sheetViews>
    <sheetView zoomScale="110" zoomScaleNormal="110" workbookViewId="0">
      <selection activeCell="R32" sqref="R32"/>
    </sheetView>
  </sheetViews>
  <sheetFormatPr baseColWidth="10" defaultColWidth="8.83203125" defaultRowHeight="13"/>
  <cols>
    <col min="1" max="1" width="4.6640625" style="20" customWidth="1"/>
    <col min="2" max="2" width="25.6640625" style="20" customWidth="1"/>
    <col min="3" max="3" width="10.33203125" style="20" customWidth="1"/>
    <col min="4" max="4" width="8.6640625" style="25" customWidth="1"/>
    <col min="5" max="5" width="10" style="25" customWidth="1"/>
    <col min="6" max="6" width="3.6640625" style="20" customWidth="1"/>
    <col min="7" max="7" width="4.6640625" style="20" customWidth="1"/>
    <col min="8" max="8" width="25.6640625" style="20" customWidth="1"/>
    <col min="9" max="9" width="6.1640625" style="25" bestFit="1" customWidth="1"/>
    <col min="10" max="12" width="8.6640625" style="25" customWidth="1"/>
    <col min="13" max="13" width="3.6640625" style="20" customWidth="1"/>
    <col min="14" max="14" width="4.6640625" style="20" customWidth="1"/>
    <col min="15" max="15" width="25.6640625" style="20" customWidth="1"/>
    <col min="16" max="16" width="6.1640625" style="25" bestFit="1" customWidth="1"/>
    <col min="17" max="19" width="8.6640625" style="25" customWidth="1"/>
    <col min="20" max="16384" width="8.83203125" style="20"/>
  </cols>
  <sheetData>
    <row r="1" spans="1:19" ht="21.75" customHeight="1" thickBot="1">
      <c r="A1" s="248" t="s">
        <v>478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</row>
    <row r="2" spans="1:19" ht="25" customHeight="1" thickBot="1">
      <c r="A2" s="249" t="s">
        <v>373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1"/>
    </row>
    <row r="3" spans="1:19" ht="14" thickBot="1">
      <c r="A3" s="252" t="s">
        <v>99</v>
      </c>
      <c r="B3" s="253"/>
      <c r="C3" s="254"/>
      <c r="D3" s="254"/>
      <c r="E3" s="255"/>
      <c r="F3" s="34"/>
      <c r="G3" s="256" t="s">
        <v>11</v>
      </c>
      <c r="H3" s="257"/>
      <c r="I3" s="257"/>
      <c r="J3" s="257"/>
      <c r="K3" s="257"/>
      <c r="L3" s="258"/>
      <c r="M3" s="34"/>
      <c r="N3" s="256" t="s">
        <v>12</v>
      </c>
      <c r="O3" s="257"/>
      <c r="P3" s="257"/>
      <c r="Q3" s="257"/>
      <c r="R3" s="257"/>
      <c r="S3" s="258"/>
    </row>
    <row r="4" spans="1:19" ht="28">
      <c r="A4" s="5" t="s">
        <v>46</v>
      </c>
      <c r="B4" s="33" t="s">
        <v>45</v>
      </c>
      <c r="C4" s="78" t="s">
        <v>47</v>
      </c>
      <c r="D4" s="47" t="s">
        <v>4</v>
      </c>
      <c r="E4" s="10" t="s">
        <v>77</v>
      </c>
      <c r="F4" s="34"/>
      <c r="G4" s="9" t="s">
        <v>46</v>
      </c>
      <c r="H4" s="77" t="s">
        <v>45</v>
      </c>
      <c r="I4" s="78" t="s">
        <v>14</v>
      </c>
      <c r="J4" s="78" t="s">
        <v>47</v>
      </c>
      <c r="K4" s="47" t="s">
        <v>4</v>
      </c>
      <c r="L4" s="10" t="s">
        <v>77</v>
      </c>
      <c r="M4" s="34"/>
      <c r="N4" s="9" t="s">
        <v>46</v>
      </c>
      <c r="O4" s="77" t="s">
        <v>45</v>
      </c>
      <c r="P4" s="78" t="s">
        <v>14</v>
      </c>
      <c r="Q4" s="78" t="s">
        <v>47</v>
      </c>
      <c r="R4" s="47" t="s">
        <v>4</v>
      </c>
      <c r="S4" s="10" t="s">
        <v>77</v>
      </c>
    </row>
    <row r="5" spans="1:19">
      <c r="A5" s="7">
        <v>1</v>
      </c>
      <c r="B5" s="181" t="s">
        <v>109</v>
      </c>
      <c r="C5" s="136">
        <v>8.4780092592592589E-4</v>
      </c>
      <c r="D5" s="49"/>
      <c r="E5" s="38" t="s">
        <v>119</v>
      </c>
      <c r="F5" s="34"/>
      <c r="G5" s="3">
        <v>1</v>
      </c>
      <c r="H5" s="181" t="s">
        <v>109</v>
      </c>
      <c r="I5" s="127">
        <v>75</v>
      </c>
      <c r="J5" s="39" t="s">
        <v>481</v>
      </c>
      <c r="K5" s="45"/>
      <c r="L5" s="41"/>
      <c r="M5" s="34"/>
      <c r="N5" s="3">
        <v>1</v>
      </c>
      <c r="O5" s="181" t="s">
        <v>109</v>
      </c>
      <c r="P5" s="127">
        <v>75</v>
      </c>
      <c r="Q5" s="39" t="s">
        <v>485</v>
      </c>
      <c r="R5" s="45"/>
      <c r="S5" s="41"/>
    </row>
    <row r="6" spans="1:19">
      <c r="A6" s="7">
        <v>2</v>
      </c>
      <c r="B6" s="181" t="s">
        <v>106</v>
      </c>
      <c r="C6" s="136">
        <v>8.5074074074074078E-4</v>
      </c>
      <c r="D6" s="49"/>
      <c r="E6" s="38"/>
      <c r="F6" s="34"/>
      <c r="G6" s="3">
        <v>2</v>
      </c>
      <c r="H6" s="182" t="s">
        <v>111</v>
      </c>
      <c r="I6" s="100">
        <v>67</v>
      </c>
      <c r="J6" s="39" t="s">
        <v>484</v>
      </c>
      <c r="K6" s="45"/>
      <c r="L6" s="40" t="s">
        <v>119</v>
      </c>
      <c r="M6" s="34"/>
      <c r="N6" s="3">
        <v>2</v>
      </c>
      <c r="O6" s="182" t="s">
        <v>110</v>
      </c>
      <c r="P6" s="100">
        <v>67</v>
      </c>
      <c r="Q6" s="39" t="s">
        <v>486</v>
      </c>
      <c r="R6" s="45"/>
      <c r="S6" s="40" t="s">
        <v>119</v>
      </c>
    </row>
    <row r="7" spans="1:19">
      <c r="A7" s="7">
        <v>3</v>
      </c>
      <c r="B7" s="182" t="s">
        <v>110</v>
      </c>
      <c r="C7" s="136">
        <v>8.5192129629629637E-4</v>
      </c>
      <c r="D7" s="49"/>
      <c r="E7" s="38"/>
      <c r="F7" s="34"/>
      <c r="G7" s="3">
        <v>3</v>
      </c>
      <c r="H7" s="182" t="s">
        <v>110</v>
      </c>
      <c r="I7" s="100">
        <v>60</v>
      </c>
      <c r="J7" s="39" t="s">
        <v>360</v>
      </c>
      <c r="K7" s="45"/>
      <c r="L7" s="40"/>
      <c r="M7" s="34"/>
      <c r="N7" s="3">
        <v>3</v>
      </c>
      <c r="O7" s="182" t="s">
        <v>111</v>
      </c>
      <c r="P7" s="100">
        <v>60</v>
      </c>
      <c r="Q7" s="39" t="s">
        <v>487</v>
      </c>
      <c r="R7" s="45"/>
      <c r="S7" s="40"/>
    </row>
    <row r="8" spans="1:19">
      <c r="A8" s="7">
        <v>4</v>
      </c>
      <c r="B8" s="181" t="s">
        <v>108</v>
      </c>
      <c r="C8" s="136">
        <v>8.52511574074074E-4</v>
      </c>
      <c r="D8" s="49"/>
      <c r="E8" s="38"/>
      <c r="F8" s="34"/>
      <c r="G8" s="3">
        <v>4</v>
      </c>
      <c r="H8" s="181" t="s">
        <v>108</v>
      </c>
      <c r="I8" s="100">
        <v>54</v>
      </c>
      <c r="J8" s="39" t="s">
        <v>504</v>
      </c>
      <c r="K8" s="45"/>
      <c r="L8" s="40"/>
      <c r="M8" s="34"/>
      <c r="N8" s="3">
        <v>4</v>
      </c>
      <c r="O8" s="181" t="s">
        <v>106</v>
      </c>
      <c r="P8" s="100">
        <v>54</v>
      </c>
      <c r="Q8" s="39" t="s">
        <v>488</v>
      </c>
      <c r="R8" s="190" t="s">
        <v>517</v>
      </c>
      <c r="S8" s="40"/>
    </row>
    <row r="9" spans="1:19">
      <c r="A9" s="7">
        <v>5</v>
      </c>
      <c r="B9" s="182" t="s">
        <v>111</v>
      </c>
      <c r="C9" s="136">
        <v>8.5594907407407408E-4</v>
      </c>
      <c r="D9" s="49"/>
      <c r="E9" s="38"/>
      <c r="F9" s="34"/>
      <c r="G9" s="3">
        <v>5</v>
      </c>
      <c r="H9" s="181" t="s">
        <v>106</v>
      </c>
      <c r="I9" s="100">
        <v>49</v>
      </c>
      <c r="J9" s="39" t="s">
        <v>505</v>
      </c>
      <c r="K9" s="45"/>
      <c r="L9" s="40"/>
      <c r="M9" s="34"/>
      <c r="N9" s="3">
        <v>5</v>
      </c>
      <c r="O9" s="181" t="s">
        <v>470</v>
      </c>
      <c r="P9" s="100">
        <v>49</v>
      </c>
      <c r="Q9" s="39" t="s">
        <v>501</v>
      </c>
      <c r="R9" s="45"/>
      <c r="S9" s="40"/>
    </row>
    <row r="10" spans="1:19">
      <c r="A10" s="7">
        <v>6</v>
      </c>
      <c r="B10" s="181" t="s">
        <v>470</v>
      </c>
      <c r="C10" s="161">
        <v>8.6818287037037029E-4</v>
      </c>
      <c r="D10" s="49"/>
      <c r="E10" s="38"/>
      <c r="F10" s="34"/>
      <c r="G10" s="3">
        <v>6</v>
      </c>
      <c r="H10" s="181" t="s">
        <v>470</v>
      </c>
      <c r="I10" s="100">
        <v>45</v>
      </c>
      <c r="J10" s="39" t="s">
        <v>506</v>
      </c>
      <c r="K10" s="45"/>
      <c r="L10" s="40"/>
      <c r="M10" s="34"/>
      <c r="N10" s="3">
        <v>6</v>
      </c>
      <c r="O10" s="181" t="s">
        <v>108</v>
      </c>
      <c r="P10" s="100">
        <v>45</v>
      </c>
      <c r="Q10" s="39" t="s">
        <v>502</v>
      </c>
      <c r="R10" s="45"/>
      <c r="S10" s="40"/>
    </row>
    <row r="11" spans="1:19">
      <c r="A11" s="7">
        <v>7</v>
      </c>
      <c r="B11" s="69"/>
      <c r="C11" s="136"/>
      <c r="D11" s="49"/>
      <c r="E11" s="38"/>
      <c r="F11" s="34"/>
      <c r="G11" s="3">
        <v>7</v>
      </c>
      <c r="H11" s="37"/>
      <c r="I11" s="100">
        <v>42</v>
      </c>
      <c r="J11" s="39"/>
      <c r="K11" s="45"/>
      <c r="L11" s="40"/>
      <c r="M11" s="34"/>
      <c r="N11" s="3">
        <v>7</v>
      </c>
      <c r="O11" s="37"/>
      <c r="P11" s="100">
        <v>42</v>
      </c>
      <c r="Q11" s="39"/>
      <c r="R11" s="45"/>
      <c r="S11" s="40"/>
    </row>
    <row r="12" spans="1:19">
      <c r="A12" s="259" t="s">
        <v>96</v>
      </c>
      <c r="B12" s="259"/>
      <c r="C12" s="264"/>
      <c r="D12" s="259"/>
      <c r="E12" s="259"/>
      <c r="F12" s="259"/>
      <c r="G12" s="259" t="s">
        <v>96</v>
      </c>
      <c r="H12" s="259"/>
      <c r="I12" s="259"/>
      <c r="J12" s="259"/>
      <c r="K12" s="259"/>
      <c r="L12" s="259"/>
      <c r="N12" s="259" t="s">
        <v>96</v>
      </c>
      <c r="O12" s="259"/>
      <c r="P12" s="259"/>
      <c r="Q12" s="259"/>
      <c r="R12" s="259"/>
      <c r="S12" s="259"/>
    </row>
    <row r="13" spans="1:19" ht="14" thickBot="1">
      <c r="A13" s="260"/>
      <c r="B13" s="260"/>
      <c r="C13" s="265"/>
      <c r="D13" s="260"/>
      <c r="E13" s="260"/>
      <c r="F13" s="260"/>
      <c r="G13" s="260"/>
      <c r="H13" s="260"/>
      <c r="I13" s="260"/>
      <c r="J13" s="260"/>
      <c r="K13" s="260"/>
      <c r="L13" s="260"/>
      <c r="M13" s="260"/>
      <c r="N13" s="260"/>
      <c r="O13" s="260"/>
      <c r="P13" s="260"/>
      <c r="Q13" s="260"/>
      <c r="R13" s="260"/>
      <c r="S13" s="260"/>
    </row>
    <row r="14" spans="1:19" ht="25" customHeight="1" thickBot="1">
      <c r="A14" s="249" t="s">
        <v>372</v>
      </c>
      <c r="B14" s="250"/>
      <c r="C14" s="262"/>
      <c r="D14" s="250"/>
      <c r="E14" s="250"/>
      <c r="F14" s="250"/>
      <c r="G14" s="250"/>
      <c r="H14" s="250"/>
      <c r="I14" s="250"/>
      <c r="J14" s="250"/>
      <c r="K14" s="250"/>
      <c r="L14" s="250"/>
      <c r="M14" s="250"/>
      <c r="N14" s="250"/>
      <c r="O14" s="250"/>
      <c r="P14" s="250"/>
      <c r="Q14" s="250"/>
      <c r="R14" s="250"/>
      <c r="S14" s="251"/>
    </row>
    <row r="15" spans="1:19" ht="14" thickBot="1">
      <c r="A15" s="252" t="s">
        <v>99</v>
      </c>
      <c r="B15" s="253"/>
      <c r="C15" s="263"/>
      <c r="D15" s="254"/>
      <c r="E15" s="255"/>
      <c r="F15" s="34"/>
      <c r="G15" s="256" t="s">
        <v>11</v>
      </c>
      <c r="H15" s="257"/>
      <c r="I15" s="257"/>
      <c r="J15" s="257"/>
      <c r="K15" s="257"/>
      <c r="L15" s="258"/>
      <c r="M15" s="34"/>
      <c r="N15" s="256" t="s">
        <v>12</v>
      </c>
      <c r="O15" s="257"/>
      <c r="P15" s="257"/>
      <c r="Q15" s="257"/>
      <c r="R15" s="257"/>
      <c r="S15" s="258"/>
    </row>
    <row r="16" spans="1:19" ht="28">
      <c r="A16" s="5" t="s">
        <v>46</v>
      </c>
      <c r="B16" s="33" t="s">
        <v>45</v>
      </c>
      <c r="C16" s="160" t="s">
        <v>47</v>
      </c>
      <c r="D16" s="47" t="s">
        <v>4</v>
      </c>
      <c r="E16" s="10" t="s">
        <v>77</v>
      </c>
      <c r="F16" s="34"/>
      <c r="G16" s="9" t="s">
        <v>46</v>
      </c>
      <c r="H16" s="77" t="s">
        <v>45</v>
      </c>
      <c r="I16" s="78" t="s">
        <v>14</v>
      </c>
      <c r="J16" s="78" t="s">
        <v>47</v>
      </c>
      <c r="K16" s="47" t="s">
        <v>4</v>
      </c>
      <c r="L16" s="10" t="s">
        <v>77</v>
      </c>
      <c r="M16" s="34"/>
      <c r="N16" s="9" t="s">
        <v>46</v>
      </c>
      <c r="O16" s="77" t="s">
        <v>45</v>
      </c>
      <c r="P16" s="78" t="s">
        <v>14</v>
      </c>
      <c r="Q16" s="78" t="s">
        <v>47</v>
      </c>
      <c r="R16" s="47" t="s">
        <v>4</v>
      </c>
      <c r="S16" s="10" t="s">
        <v>77</v>
      </c>
    </row>
    <row r="17" spans="1:20">
      <c r="A17" s="7">
        <v>1</v>
      </c>
      <c r="B17" s="181" t="s">
        <v>345</v>
      </c>
      <c r="C17" s="136">
        <v>8.6445601851851863E-4</v>
      </c>
      <c r="D17" s="49"/>
      <c r="E17" s="38" t="s">
        <v>119</v>
      </c>
      <c r="F17" s="34"/>
      <c r="G17" s="3">
        <v>1</v>
      </c>
      <c r="H17" s="181" t="s">
        <v>152</v>
      </c>
      <c r="I17" s="127">
        <v>75</v>
      </c>
      <c r="J17" s="39" t="s">
        <v>483</v>
      </c>
      <c r="K17" s="45"/>
      <c r="L17" s="41">
        <v>3</v>
      </c>
      <c r="M17" s="34"/>
      <c r="N17" s="3">
        <v>1</v>
      </c>
      <c r="O17" s="181" t="s">
        <v>152</v>
      </c>
      <c r="P17" s="127">
        <v>75</v>
      </c>
      <c r="Q17" s="39" t="s">
        <v>496</v>
      </c>
      <c r="R17" s="45"/>
      <c r="S17" s="41"/>
    </row>
    <row r="18" spans="1:20">
      <c r="A18" s="7">
        <v>2</v>
      </c>
      <c r="B18" s="182" t="s">
        <v>153</v>
      </c>
      <c r="C18" s="136">
        <v>8.7408564814814814E-4</v>
      </c>
      <c r="D18" s="49"/>
      <c r="E18" s="38"/>
      <c r="F18" s="34"/>
      <c r="G18" s="3">
        <v>2</v>
      </c>
      <c r="H18" s="181" t="s">
        <v>345</v>
      </c>
      <c r="I18" s="100">
        <v>67</v>
      </c>
      <c r="J18" s="39" t="s">
        <v>507</v>
      </c>
      <c r="K18" s="45"/>
      <c r="L18" s="40"/>
      <c r="M18" s="34"/>
      <c r="N18" s="3">
        <v>2</v>
      </c>
      <c r="O18" s="181" t="s">
        <v>345</v>
      </c>
      <c r="P18" s="100">
        <v>67</v>
      </c>
      <c r="Q18" s="39" t="s">
        <v>497</v>
      </c>
      <c r="R18" s="45"/>
      <c r="S18" s="40"/>
    </row>
    <row r="19" spans="1:20">
      <c r="A19" s="7">
        <v>3</v>
      </c>
      <c r="B19" s="181" t="s">
        <v>152</v>
      </c>
      <c r="C19" s="136">
        <v>8.7408564814814814E-4</v>
      </c>
      <c r="D19" s="49"/>
      <c r="E19" s="38"/>
      <c r="F19" s="34"/>
      <c r="G19" s="3">
        <v>3</v>
      </c>
      <c r="H19" s="181" t="s">
        <v>154</v>
      </c>
      <c r="I19" s="100">
        <v>60</v>
      </c>
      <c r="J19" s="39" t="s">
        <v>508</v>
      </c>
      <c r="K19" s="45"/>
      <c r="L19" s="40"/>
      <c r="M19" s="34"/>
      <c r="N19" s="3">
        <v>3</v>
      </c>
      <c r="O19" s="182" t="s">
        <v>153</v>
      </c>
      <c r="P19" s="100">
        <v>60</v>
      </c>
      <c r="Q19" s="39" t="s">
        <v>498</v>
      </c>
      <c r="R19" s="45"/>
      <c r="S19" s="40"/>
    </row>
    <row r="20" spans="1:20">
      <c r="A20" s="7">
        <v>4</v>
      </c>
      <c r="B20" s="181" t="s">
        <v>154</v>
      </c>
      <c r="C20" s="136">
        <v>8.8027777777777789E-4</v>
      </c>
      <c r="D20" s="49"/>
      <c r="E20" s="38"/>
      <c r="F20" s="34"/>
      <c r="G20" s="3">
        <v>4</v>
      </c>
      <c r="H20" s="181" t="s">
        <v>469</v>
      </c>
      <c r="I20" s="100">
        <v>54</v>
      </c>
      <c r="J20" s="39" t="s">
        <v>509</v>
      </c>
      <c r="K20" s="45"/>
      <c r="L20" s="40"/>
      <c r="M20" s="34"/>
      <c r="N20" s="3">
        <v>4</v>
      </c>
      <c r="O20" s="181" t="s">
        <v>154</v>
      </c>
      <c r="P20" s="100">
        <v>54</v>
      </c>
      <c r="Q20" s="39" t="s">
        <v>499</v>
      </c>
      <c r="R20" s="45"/>
      <c r="S20" s="40"/>
    </row>
    <row r="21" spans="1:20">
      <c r="A21" s="7">
        <v>5</v>
      </c>
      <c r="B21" s="181" t="s">
        <v>469</v>
      </c>
      <c r="C21" s="136">
        <v>8.9378472222222214E-4</v>
      </c>
      <c r="D21" s="49"/>
      <c r="E21" s="38"/>
      <c r="F21" s="34"/>
      <c r="G21" s="3">
        <v>5</v>
      </c>
      <c r="H21" s="182" t="s">
        <v>153</v>
      </c>
      <c r="I21" s="100">
        <v>49</v>
      </c>
      <c r="J21" s="39" t="s">
        <v>510</v>
      </c>
      <c r="K21" s="45"/>
      <c r="L21" s="40"/>
      <c r="M21" s="34"/>
      <c r="N21" s="3">
        <v>5</v>
      </c>
      <c r="O21" s="181" t="s">
        <v>469</v>
      </c>
      <c r="P21" s="100">
        <v>49</v>
      </c>
      <c r="Q21" s="39" t="s">
        <v>500</v>
      </c>
      <c r="R21" s="45"/>
      <c r="S21" s="40"/>
    </row>
    <row r="22" spans="1:20">
      <c r="A22" s="7">
        <v>6</v>
      </c>
      <c r="B22" s="37"/>
      <c r="C22" s="161"/>
      <c r="D22" s="49"/>
      <c r="E22" s="38"/>
      <c r="F22" s="34"/>
      <c r="G22" s="3">
        <v>6</v>
      </c>
      <c r="H22" s="1"/>
      <c r="I22" s="100">
        <v>45</v>
      </c>
      <c r="J22" s="39"/>
      <c r="K22" s="45"/>
      <c r="L22" s="40"/>
      <c r="M22" s="34"/>
      <c r="N22" s="3">
        <v>6</v>
      </c>
      <c r="O22" s="1"/>
      <c r="P22" s="100">
        <v>45</v>
      </c>
      <c r="Q22" s="39"/>
      <c r="R22" s="45"/>
      <c r="S22" s="40"/>
    </row>
    <row r="23" spans="1:20">
      <c r="A23" s="7">
        <v>7</v>
      </c>
      <c r="B23" s="37"/>
      <c r="C23" s="136"/>
      <c r="D23" s="49"/>
      <c r="E23" s="38"/>
      <c r="F23" s="34"/>
      <c r="G23" s="3">
        <v>7</v>
      </c>
      <c r="H23" s="37"/>
      <c r="I23" s="100">
        <v>42</v>
      </c>
      <c r="J23" s="39"/>
      <c r="K23" s="45"/>
      <c r="L23" s="40"/>
      <c r="M23" s="34"/>
      <c r="N23" s="3">
        <v>7</v>
      </c>
      <c r="O23" s="37"/>
      <c r="P23" s="100">
        <v>42</v>
      </c>
      <c r="Q23" s="39"/>
      <c r="R23" s="45"/>
      <c r="S23" s="40"/>
    </row>
    <row r="24" spans="1:20" ht="14" thickBot="1">
      <c r="A24" s="259" t="s">
        <v>96</v>
      </c>
      <c r="B24" s="259"/>
      <c r="C24" s="264"/>
      <c r="D24" s="259"/>
      <c r="E24" s="259"/>
      <c r="F24" s="259"/>
      <c r="G24" s="259" t="s">
        <v>96</v>
      </c>
      <c r="H24" s="259"/>
      <c r="I24" s="259"/>
      <c r="J24" s="259"/>
      <c r="K24" s="259"/>
      <c r="L24" s="259"/>
      <c r="N24" s="259" t="s">
        <v>96</v>
      </c>
      <c r="O24" s="259"/>
      <c r="P24" s="259"/>
      <c r="Q24" s="259"/>
      <c r="R24" s="259"/>
      <c r="S24" s="259"/>
    </row>
    <row r="25" spans="1:20" ht="25" customHeight="1" thickBot="1">
      <c r="A25" s="249" t="s">
        <v>480</v>
      </c>
      <c r="B25" s="250"/>
      <c r="C25" s="262"/>
      <c r="D25" s="250"/>
      <c r="E25" s="250"/>
      <c r="F25" s="250"/>
      <c r="G25" s="250"/>
      <c r="H25" s="250"/>
      <c r="I25" s="250"/>
      <c r="J25" s="250"/>
      <c r="K25" s="250"/>
      <c r="L25" s="250"/>
      <c r="M25" s="250"/>
      <c r="N25" s="250"/>
      <c r="O25" s="250"/>
      <c r="P25" s="250"/>
      <c r="Q25" s="250"/>
      <c r="R25" s="250"/>
      <c r="S25" s="251"/>
    </row>
    <row r="26" spans="1:20" ht="14" thickBot="1">
      <c r="A26" s="252" t="s">
        <v>99</v>
      </c>
      <c r="B26" s="253"/>
      <c r="C26" s="263"/>
      <c r="D26" s="254"/>
      <c r="E26" s="255"/>
      <c r="F26" s="34"/>
      <c r="G26" s="256" t="s">
        <v>11</v>
      </c>
      <c r="H26" s="257"/>
      <c r="I26" s="257"/>
      <c r="J26" s="257"/>
      <c r="K26" s="257"/>
      <c r="L26" s="258"/>
      <c r="M26" s="34"/>
      <c r="N26" s="256" t="s">
        <v>12</v>
      </c>
      <c r="O26" s="257"/>
      <c r="P26" s="257"/>
      <c r="Q26" s="257"/>
      <c r="R26" s="257"/>
      <c r="S26" s="258"/>
    </row>
    <row r="27" spans="1:20" ht="28">
      <c r="A27" s="5" t="s">
        <v>46</v>
      </c>
      <c r="B27" s="33" t="s">
        <v>45</v>
      </c>
      <c r="C27" s="160" t="s">
        <v>47</v>
      </c>
      <c r="D27" s="47" t="s">
        <v>4</v>
      </c>
      <c r="E27" s="10" t="s">
        <v>77</v>
      </c>
      <c r="F27" s="34"/>
      <c r="G27" s="9" t="s">
        <v>46</v>
      </c>
      <c r="H27" s="77" t="s">
        <v>45</v>
      </c>
      <c r="I27" s="78" t="s">
        <v>14</v>
      </c>
      <c r="J27" s="78" t="s">
        <v>47</v>
      </c>
      <c r="K27" s="47" t="s">
        <v>4</v>
      </c>
      <c r="L27" s="10" t="s">
        <v>77</v>
      </c>
      <c r="M27" s="34"/>
      <c r="N27" s="9" t="s">
        <v>46</v>
      </c>
      <c r="O27" s="77" t="s">
        <v>45</v>
      </c>
      <c r="P27" s="78" t="s">
        <v>14</v>
      </c>
      <c r="Q27" s="78" t="s">
        <v>47</v>
      </c>
      <c r="R27" s="47" t="s">
        <v>4</v>
      </c>
      <c r="S27" s="10" t="s">
        <v>77</v>
      </c>
    </row>
    <row r="28" spans="1:20">
      <c r="A28" s="7">
        <v>1</v>
      </c>
      <c r="B28" s="181" t="s">
        <v>477</v>
      </c>
      <c r="C28" s="136">
        <v>8.4811342592592588E-4</v>
      </c>
      <c r="D28" s="49"/>
      <c r="E28" s="38" t="s">
        <v>119</v>
      </c>
      <c r="F28" s="34"/>
      <c r="G28" s="3">
        <v>1</v>
      </c>
      <c r="H28" s="182" t="s">
        <v>172</v>
      </c>
      <c r="I28" s="127">
        <v>75</v>
      </c>
      <c r="J28" s="39" t="s">
        <v>482</v>
      </c>
      <c r="K28" s="45"/>
      <c r="L28" s="41">
        <v>3</v>
      </c>
      <c r="M28" s="34"/>
      <c r="N28" s="3">
        <v>1</v>
      </c>
      <c r="O28" s="181" t="s">
        <v>175</v>
      </c>
      <c r="P28" s="127">
        <v>75</v>
      </c>
      <c r="Q28" s="39" t="s">
        <v>489</v>
      </c>
      <c r="R28" s="45"/>
      <c r="S28" s="41">
        <v>3</v>
      </c>
    </row>
    <row r="29" spans="1:20">
      <c r="A29" s="7">
        <v>2</v>
      </c>
      <c r="B29" s="182" t="s">
        <v>172</v>
      </c>
      <c r="C29" s="136">
        <v>8.4945601851851849E-4</v>
      </c>
      <c r="D29" s="49"/>
      <c r="E29" s="38"/>
      <c r="F29" s="34"/>
      <c r="G29" s="3">
        <v>2</v>
      </c>
      <c r="H29" s="181" t="s">
        <v>477</v>
      </c>
      <c r="I29" s="100">
        <v>67</v>
      </c>
      <c r="J29" s="39" t="s">
        <v>511</v>
      </c>
      <c r="K29" s="190" t="s">
        <v>517</v>
      </c>
      <c r="L29" s="40"/>
      <c r="M29" s="34"/>
      <c r="N29" s="3">
        <v>2</v>
      </c>
      <c r="O29" s="181" t="s">
        <v>182</v>
      </c>
      <c r="P29" s="100">
        <v>67</v>
      </c>
      <c r="Q29" s="39" t="s">
        <v>490</v>
      </c>
      <c r="R29" s="45"/>
      <c r="S29" s="40"/>
    </row>
    <row r="30" spans="1:20">
      <c r="A30" s="7">
        <v>3</v>
      </c>
      <c r="B30" s="181" t="s">
        <v>175</v>
      </c>
      <c r="C30" s="136">
        <v>8.5157407407407404E-4</v>
      </c>
      <c r="D30" s="49"/>
      <c r="E30" s="38"/>
      <c r="F30" s="34"/>
      <c r="G30" s="3">
        <v>3</v>
      </c>
      <c r="H30" s="181" t="s">
        <v>182</v>
      </c>
      <c r="I30" s="100">
        <v>60</v>
      </c>
      <c r="J30" s="39" t="s">
        <v>512</v>
      </c>
      <c r="K30" s="45"/>
      <c r="L30" s="40"/>
      <c r="M30" s="34"/>
      <c r="N30" s="3">
        <v>3</v>
      </c>
      <c r="O30" s="181" t="s">
        <v>181</v>
      </c>
      <c r="P30" s="100">
        <v>60</v>
      </c>
      <c r="Q30" s="39" t="s">
        <v>491</v>
      </c>
      <c r="R30" s="45"/>
      <c r="S30" s="40"/>
    </row>
    <row r="31" spans="1:20">
      <c r="A31" s="7">
        <v>4</v>
      </c>
      <c r="B31" s="181" t="s">
        <v>182</v>
      </c>
      <c r="C31" s="136">
        <v>8.5228009259259252E-4</v>
      </c>
      <c r="D31" s="49"/>
      <c r="E31" s="38"/>
      <c r="F31" s="34"/>
      <c r="G31" s="3">
        <v>4</v>
      </c>
      <c r="H31" s="181" t="s">
        <v>175</v>
      </c>
      <c r="I31" s="100">
        <v>54</v>
      </c>
      <c r="J31" s="39" t="s">
        <v>513</v>
      </c>
      <c r="K31" s="45"/>
      <c r="L31" s="40"/>
      <c r="M31" s="34"/>
      <c r="N31" s="3">
        <v>4</v>
      </c>
      <c r="O31" s="181" t="s">
        <v>477</v>
      </c>
      <c r="P31" s="100">
        <v>54</v>
      </c>
      <c r="Q31" s="183" t="s">
        <v>492</v>
      </c>
      <c r="R31" s="190" t="s">
        <v>216</v>
      </c>
      <c r="S31" s="40"/>
      <c r="T31" s="20" t="s">
        <v>503</v>
      </c>
    </row>
    <row r="32" spans="1:20">
      <c r="A32" s="7">
        <v>5</v>
      </c>
      <c r="B32" s="181" t="s">
        <v>181</v>
      </c>
      <c r="C32" s="136">
        <v>8.546412037037037E-4</v>
      </c>
      <c r="D32" s="49"/>
      <c r="E32" s="38"/>
      <c r="F32" s="34"/>
      <c r="G32" s="3">
        <v>5</v>
      </c>
      <c r="H32" s="181" t="s">
        <v>471</v>
      </c>
      <c r="I32" s="100">
        <v>49</v>
      </c>
      <c r="J32" s="39" t="s">
        <v>514</v>
      </c>
      <c r="K32" s="45"/>
      <c r="L32" s="40"/>
      <c r="M32" s="34"/>
      <c r="N32" s="3">
        <v>5</v>
      </c>
      <c r="O32" s="181" t="s">
        <v>471</v>
      </c>
      <c r="P32" s="100">
        <v>49</v>
      </c>
      <c r="Q32" s="39" t="s">
        <v>493</v>
      </c>
      <c r="R32" s="190" t="s">
        <v>517</v>
      </c>
      <c r="S32" s="40"/>
    </row>
    <row r="33" spans="1:19">
      <c r="A33" s="7">
        <v>6</v>
      </c>
      <c r="B33" s="181" t="s">
        <v>471</v>
      </c>
      <c r="C33" s="161">
        <v>8.5837962962962962E-4</v>
      </c>
      <c r="D33" s="49"/>
      <c r="E33" s="38"/>
      <c r="F33" s="34"/>
      <c r="G33" s="3">
        <v>6</v>
      </c>
      <c r="H33" s="181" t="s">
        <v>181</v>
      </c>
      <c r="I33" s="100">
        <v>45</v>
      </c>
      <c r="J33" s="39" t="s">
        <v>515</v>
      </c>
      <c r="K33" s="45"/>
      <c r="L33" s="40"/>
      <c r="M33" s="34"/>
      <c r="N33" s="3">
        <v>6</v>
      </c>
      <c r="O33" s="181" t="s">
        <v>472</v>
      </c>
      <c r="P33" s="100">
        <v>45</v>
      </c>
      <c r="Q33" s="39" t="s">
        <v>494</v>
      </c>
      <c r="R33" s="45"/>
      <c r="S33" s="40"/>
    </row>
    <row r="34" spans="1:19">
      <c r="A34" s="7">
        <v>7</v>
      </c>
      <c r="B34" s="181" t="s">
        <v>472</v>
      </c>
      <c r="C34" s="136">
        <v>8.600578703703704E-4</v>
      </c>
      <c r="D34" s="49"/>
      <c r="E34" s="38"/>
      <c r="F34" s="34"/>
      <c r="G34" s="3">
        <v>7</v>
      </c>
      <c r="H34" s="181" t="s">
        <v>472</v>
      </c>
      <c r="I34" s="100">
        <v>42</v>
      </c>
      <c r="J34" s="39" t="s">
        <v>516</v>
      </c>
      <c r="K34" s="45"/>
      <c r="L34" s="40"/>
      <c r="M34" s="34"/>
      <c r="N34" s="3">
        <v>7</v>
      </c>
      <c r="O34" s="182" t="s">
        <v>172</v>
      </c>
      <c r="P34" s="100">
        <v>42</v>
      </c>
      <c r="Q34" s="39" t="s">
        <v>495</v>
      </c>
      <c r="R34" s="45"/>
      <c r="S34" s="40"/>
    </row>
    <row r="35" spans="1:19">
      <c r="A35" s="259" t="s">
        <v>96</v>
      </c>
      <c r="B35" s="259"/>
      <c r="C35" s="259"/>
      <c r="D35" s="259"/>
      <c r="E35" s="259"/>
      <c r="F35" s="259"/>
      <c r="G35" s="259" t="s">
        <v>96</v>
      </c>
      <c r="H35" s="259"/>
      <c r="I35" s="259"/>
      <c r="J35" s="259"/>
      <c r="K35" s="259"/>
      <c r="L35" s="259"/>
      <c r="N35" s="259" t="s">
        <v>96</v>
      </c>
      <c r="O35" s="259"/>
      <c r="P35" s="259"/>
      <c r="Q35" s="259"/>
      <c r="R35" s="259"/>
      <c r="S35" s="259"/>
    </row>
  </sheetData>
  <mergeCells count="23">
    <mergeCell ref="A13:S13"/>
    <mergeCell ref="A1:S1"/>
    <mergeCell ref="A2:S2"/>
    <mergeCell ref="A3:E3"/>
    <mergeCell ref="G3:L3"/>
    <mergeCell ref="N3:S3"/>
    <mergeCell ref="A12:F12"/>
    <mergeCell ref="G12:L12"/>
    <mergeCell ref="N12:S12"/>
    <mergeCell ref="A14:S14"/>
    <mergeCell ref="A15:E15"/>
    <mergeCell ref="G15:L15"/>
    <mergeCell ref="N15:S15"/>
    <mergeCell ref="A24:F24"/>
    <mergeCell ref="G24:L24"/>
    <mergeCell ref="N24:S24"/>
    <mergeCell ref="A25:S25"/>
    <mergeCell ref="A26:E26"/>
    <mergeCell ref="G26:L26"/>
    <mergeCell ref="N26:S26"/>
    <mergeCell ref="A35:F35"/>
    <mergeCell ref="G35:L35"/>
    <mergeCell ref="N35:S35"/>
  </mergeCells>
  <pageMargins left="0.17" right="0.17" top="0.55000000000000004" bottom="1" header="0.5" footer="0.5"/>
  <pageSetup paperSize="9" scale="95" orientation="landscape" r:id="rId1"/>
  <headerFooter alignWithMargins="0">
    <oddFooter>&amp;L&amp;1#&amp;"Calibri"&amp;6&amp;K737373BUSINESS DOCUMENT  This document is intended for business use and should be distributed to intended recipients only.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22</vt:i4>
      </vt:variant>
    </vt:vector>
  </HeadingPairs>
  <TitlesOfParts>
    <vt:vector size="37" baseType="lpstr">
      <vt:lpstr>Amateurs</vt:lpstr>
      <vt:lpstr>Masters</vt:lpstr>
      <vt:lpstr>Professionals</vt:lpstr>
      <vt:lpstr>Table Summary</vt:lpstr>
      <vt:lpstr>Drivers List</vt:lpstr>
      <vt:lpstr>Position Vs Points</vt:lpstr>
      <vt:lpstr>Violations Count</vt:lpstr>
      <vt:lpstr>ROUND 1</vt:lpstr>
      <vt:lpstr>ROUND 2</vt:lpstr>
      <vt:lpstr>ROUND 3</vt:lpstr>
      <vt:lpstr>ROUND 4</vt:lpstr>
      <vt:lpstr>ROUND 5</vt:lpstr>
      <vt:lpstr>ROUND 6</vt:lpstr>
      <vt:lpstr>ROUND 7</vt:lpstr>
      <vt:lpstr>ROUND 8</vt:lpstr>
      <vt:lpstr>Amateurs!Print_Area</vt:lpstr>
      <vt:lpstr>Masters!Print_Area</vt:lpstr>
      <vt:lpstr>Professionals!Print_Area</vt:lpstr>
      <vt:lpstr>'ROUND 1'!Print_Area</vt:lpstr>
      <vt:lpstr>'ROUND 2'!Print_Area</vt:lpstr>
      <vt:lpstr>'ROUND 3'!Print_Area</vt:lpstr>
      <vt:lpstr>'ROUND 4'!Print_Area</vt:lpstr>
      <vt:lpstr>'ROUND 5'!Print_Area</vt:lpstr>
      <vt:lpstr>'ROUND 6'!Print_Area</vt:lpstr>
      <vt:lpstr>'ROUND 7'!Print_Area</vt:lpstr>
      <vt:lpstr>'ROUND 8'!Print_Area</vt:lpstr>
      <vt:lpstr>Amateurs!Print_Titles</vt:lpstr>
      <vt:lpstr>Masters!Print_Titles</vt:lpstr>
      <vt:lpstr>Professionals!Print_Titles</vt:lpstr>
      <vt:lpstr>'ROUND 1'!Print_Titles</vt:lpstr>
      <vt:lpstr>'ROUND 2'!Print_Titles</vt:lpstr>
      <vt:lpstr>'ROUND 3'!Print_Titles</vt:lpstr>
      <vt:lpstr>'ROUND 4'!Print_Titles</vt:lpstr>
      <vt:lpstr>'ROUND 5'!Print_Titles</vt:lpstr>
      <vt:lpstr>'ROUND 6'!Print_Titles</vt:lpstr>
      <vt:lpstr>'ROUND 7'!Print_Titles</vt:lpstr>
      <vt:lpstr>'ROUND 8'!Print_Titles</vt:lpstr>
    </vt:vector>
  </TitlesOfParts>
  <Company>Emirates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Mohd Zubair</dc:creator>
  <cp:lastModifiedBy>Redza Jamil</cp:lastModifiedBy>
  <cp:lastPrinted>2020-02-22T16:30:37Z</cp:lastPrinted>
  <dcterms:created xsi:type="dcterms:W3CDTF">2011-01-10T06:43:31Z</dcterms:created>
  <dcterms:modified xsi:type="dcterms:W3CDTF">2020-09-30T17:20:18Z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7962db2-8021-4672-ab50-833f15a1c47a_Enabled">
    <vt:lpwstr>True</vt:lpwstr>
  </property>
  <property fmtid="{D5CDD505-2E9C-101B-9397-08002B2CF9AE}" pid="3" name="MSIP_Label_c7962db2-8021-4672-ab50-833f15a1c47a_SiteId">
    <vt:lpwstr>e0b26355-1889-40d8-8ef1-e559616befda</vt:lpwstr>
  </property>
  <property fmtid="{D5CDD505-2E9C-101B-9397-08002B2CF9AE}" pid="4" name="MSIP_Label_c7962db2-8021-4672-ab50-833f15a1c47a_Owner">
    <vt:lpwstr>mohd.zubair@dnata.com</vt:lpwstr>
  </property>
  <property fmtid="{D5CDD505-2E9C-101B-9397-08002B2CF9AE}" pid="5" name="MSIP_Label_c7962db2-8021-4672-ab50-833f15a1c47a_SetDate">
    <vt:lpwstr>2020-01-05T09:40:34.3287622Z</vt:lpwstr>
  </property>
  <property fmtid="{D5CDD505-2E9C-101B-9397-08002B2CF9AE}" pid="6" name="MSIP_Label_c7962db2-8021-4672-ab50-833f15a1c47a_Name">
    <vt:lpwstr>Business</vt:lpwstr>
  </property>
  <property fmtid="{D5CDD505-2E9C-101B-9397-08002B2CF9AE}" pid="7" name="MSIP_Label_c7962db2-8021-4672-ab50-833f15a1c47a_Application">
    <vt:lpwstr>Microsoft Azure Information Protection</vt:lpwstr>
  </property>
  <property fmtid="{D5CDD505-2E9C-101B-9397-08002B2CF9AE}" pid="8" name="MSIP_Label_c7962db2-8021-4672-ab50-833f15a1c47a_ActionId">
    <vt:lpwstr>c3b2d864-d521-4301-b065-d1a56adac9c5</vt:lpwstr>
  </property>
  <property fmtid="{D5CDD505-2E9C-101B-9397-08002B2CF9AE}" pid="9" name="MSIP_Label_c7962db2-8021-4672-ab50-833f15a1c47a_Extended_MSFT_Method">
    <vt:lpwstr>Automatic</vt:lpwstr>
  </property>
  <property fmtid="{D5CDD505-2E9C-101B-9397-08002B2CF9AE}" pid="10" name="Sensitivity">
    <vt:lpwstr>Business</vt:lpwstr>
  </property>
</Properties>
</file>